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esults\2024\"/>
    </mc:Choice>
  </mc:AlternateContent>
  <xr:revisionPtr revIDLastSave="0" documentId="13_ncr:1_{05F65ECF-A611-4CB5-B0EF-F55031075599}" xr6:coauthVersionLast="47" xr6:coauthVersionMax="47" xr10:uidLastSave="{00000000-0000-0000-0000-000000000000}"/>
  <bookViews>
    <workbookView xWindow="-120" yWindow="-120" windowWidth="29040" windowHeight="15840" tabRatio="938" xr2:uid="{46E33465-BD5F-487D-9912-630A51572821}"/>
  </bookViews>
  <sheets>
    <sheet name="HOME" sheetId="43" r:id="rId1"/>
    <sheet name="President of the Guild - OAK" sheetId="24" r:id="rId2"/>
    <sheet name="President of the Guild - REID" sheetId="13" r:id="rId3"/>
    <sheet name="President of the Guild - MOBILE" sheetId="1" r:id="rId4"/>
    <sheet name="President - OVERALL" sheetId="30" r:id="rId5"/>
    <sheet name="General Secretary - OAK" sheetId="29" r:id="rId6"/>
    <sheet name="General Secretary - REID" sheetId="18" r:id="rId7"/>
    <sheet name="General Secretary - MOBILE" sheetId="6" r:id="rId8"/>
    <sheet name="General Secretary - Overall" sheetId="35" r:id="rId9"/>
    <sheet name="Sports Representative - OAK" sheetId="14" r:id="rId10"/>
    <sheet name="Sports Representative - REID" sheetId="25" r:id="rId11"/>
    <sheet name="Sports Representative - MOBILE" sheetId="2" r:id="rId12"/>
    <sheet name="Sports Representative - Overall" sheetId="31" r:id="rId13"/>
    <sheet name="Pres. of Public Affairs - OAK" sheetId="20" r:id="rId14"/>
    <sheet name="Pres. of Public Affairs - REID" sheetId="38" r:id="rId15"/>
    <sheet name="Pres. of Public Affairs - MOBIL" sheetId="39" r:id="rId16"/>
    <sheet name="Pres. of Public Affairs - OVERA" sheetId="8" r:id="rId17"/>
    <sheet name="President of Societies - OAK" sheetId="21" r:id="rId18"/>
    <sheet name="President of Societies - REID" sheetId="9" r:id="rId19"/>
    <sheet name="President of Societies - MOBILE" sheetId="41" r:id="rId20"/>
    <sheet name="President of Societies - OVERAL" sheetId="40" r:id="rId21"/>
    <sheet name="Wellbeing Officer - OAK" sheetId="26" r:id="rId22"/>
    <sheet name="Wellbeing Officer - REID" sheetId="3" r:id="rId23"/>
    <sheet name="Wellbeing Officer - MOBILE" sheetId="15" r:id="rId24"/>
    <sheet name="Wellbeing Officer - Overall" sheetId="32" r:id="rId25"/>
    <sheet name="Women's Officer - OAK" sheetId="27" r:id="rId26"/>
    <sheet name="Women's Officer - REID" sheetId="4" r:id="rId27"/>
    <sheet name="Women's Officer - MOBILE" sheetId="16" r:id="rId28"/>
    <sheet name="Women's Officer - Overall" sheetId="33" r:id="rId29"/>
    <sheet name="Pres. of Education Coun - OAK" sheetId="19" r:id="rId30"/>
    <sheet name="Pres. of Education Coun - REID" sheetId="7" r:id="rId31"/>
    <sheet name="Pres. of Education Coun - MOBIL" sheetId="37" r:id="rId32"/>
    <sheet name="Pres. of Ed Coun - Overall" sheetId="36" r:id="rId33"/>
    <sheet name="Environment Officer - OAK" sheetId="28" r:id="rId34"/>
    <sheet name="Environment Officer - REID" sheetId="5" r:id="rId35"/>
    <sheet name="Environment Officer - MOBILE" sheetId="17" r:id="rId36"/>
    <sheet name="Environment Officer - Overall" sheetId="34" r:id="rId37"/>
    <sheet name="International Students - OAK" sheetId="44" r:id="rId38"/>
    <sheet name="International Students - REID" sheetId="45" r:id="rId39"/>
    <sheet name="International Students - MOBILE" sheetId="46" r:id="rId40"/>
    <sheet name="International Students- Overall" sheetId="47" r:id="rId4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3" l="1"/>
  <c r="E8" i="9"/>
  <c r="C6" i="25"/>
  <c r="D6" i="25"/>
  <c r="E6" i="25"/>
  <c r="F6" i="25"/>
  <c r="G6" i="25"/>
  <c r="B6" i="25"/>
  <c r="I6" i="30"/>
  <c r="F8" i="30"/>
  <c r="F6" i="30"/>
  <c r="C6" i="13"/>
  <c r="D6" i="13"/>
  <c r="E6" i="13"/>
  <c r="F6" i="13"/>
  <c r="G6" i="13"/>
  <c r="C6" i="1"/>
  <c r="D6" i="1"/>
  <c r="E6" i="1"/>
  <c r="F6" i="1"/>
  <c r="G6" i="1"/>
  <c r="B6" i="1"/>
  <c r="B6" i="13"/>
  <c r="H5" i="1"/>
  <c r="H6" i="1"/>
  <c r="H7" i="1"/>
  <c r="H9" i="1"/>
  <c r="H5" i="13"/>
  <c r="H6" i="13"/>
  <c r="H7" i="13"/>
  <c r="H9" i="13"/>
  <c r="H5" i="24"/>
  <c r="H7" i="24"/>
  <c r="H9" i="24"/>
  <c r="H7" i="30"/>
  <c r="H9" i="30"/>
  <c r="B5" i="30"/>
  <c r="C5" i="30"/>
  <c r="D5" i="30"/>
  <c r="E5" i="30"/>
  <c r="F5" i="30"/>
  <c r="G5" i="30"/>
  <c r="H5" i="30" s="1"/>
  <c r="B6" i="30"/>
  <c r="C6" i="30"/>
  <c r="D6" i="30"/>
  <c r="E6" i="30"/>
  <c r="B7" i="30"/>
  <c r="C7" i="30"/>
  <c r="E7" i="30"/>
  <c r="F7" i="30"/>
  <c r="G7" i="30"/>
  <c r="B9" i="30"/>
  <c r="C9" i="30"/>
  <c r="D9" i="30"/>
  <c r="E9" i="30"/>
  <c r="F9" i="30"/>
  <c r="G9" i="30"/>
  <c r="I5" i="47"/>
  <c r="E6" i="47"/>
  <c r="B5" i="47"/>
  <c r="C5" i="47"/>
  <c r="D5" i="47"/>
  <c r="E5" i="47"/>
  <c r="F5" i="47"/>
  <c r="C4" i="47"/>
  <c r="C6" i="47" s="1"/>
  <c r="D4" i="47"/>
  <c r="D6" i="47" s="1"/>
  <c r="E4" i="47"/>
  <c r="B4" i="47"/>
  <c r="H4" i="34"/>
  <c r="H8" i="34" s="1"/>
  <c r="B5" i="34"/>
  <c r="C5" i="34"/>
  <c r="D5" i="34"/>
  <c r="E5" i="34"/>
  <c r="F5" i="34"/>
  <c r="B7" i="34"/>
  <c r="C7" i="34"/>
  <c r="D7" i="34"/>
  <c r="E7" i="34"/>
  <c r="F7" i="34"/>
  <c r="C4" i="34"/>
  <c r="D4" i="34"/>
  <c r="E4" i="34"/>
  <c r="F4" i="34"/>
  <c r="B4" i="34"/>
  <c r="H6" i="34"/>
  <c r="G4" i="34"/>
  <c r="B5" i="36"/>
  <c r="C5" i="36"/>
  <c r="D5" i="36"/>
  <c r="E5" i="36"/>
  <c r="F5" i="36"/>
  <c r="B7" i="36"/>
  <c r="C7" i="36"/>
  <c r="D7" i="36"/>
  <c r="E7" i="36"/>
  <c r="F7" i="36"/>
  <c r="C4" i="36"/>
  <c r="D4" i="36"/>
  <c r="E4" i="36"/>
  <c r="F4" i="36"/>
  <c r="B4" i="36"/>
  <c r="H4" i="33"/>
  <c r="B5" i="33"/>
  <c r="C5" i="33"/>
  <c r="D5" i="33"/>
  <c r="E5" i="33"/>
  <c r="F5" i="33"/>
  <c r="B7" i="33"/>
  <c r="C7" i="33"/>
  <c r="D7" i="33"/>
  <c r="E7" i="33"/>
  <c r="F7" i="33"/>
  <c r="C4" i="33"/>
  <c r="D4" i="33"/>
  <c r="E4" i="33"/>
  <c r="F4" i="33"/>
  <c r="B4" i="33"/>
  <c r="H8" i="33"/>
  <c r="G5" i="33"/>
  <c r="I5" i="33" s="1"/>
  <c r="H6" i="33"/>
  <c r="G4" i="33"/>
  <c r="F7" i="32"/>
  <c r="E7" i="32"/>
  <c r="D7" i="32"/>
  <c r="C7" i="32"/>
  <c r="B7" i="32"/>
  <c r="F5" i="32"/>
  <c r="E5" i="32"/>
  <c r="D5" i="32"/>
  <c r="C5" i="32"/>
  <c r="B5" i="32"/>
  <c r="H4" i="32"/>
  <c r="F4" i="32"/>
  <c r="E4" i="32"/>
  <c r="D4" i="32"/>
  <c r="C4" i="32"/>
  <c r="B4" i="32"/>
  <c r="G4" i="32" s="1"/>
  <c r="G7" i="32"/>
  <c r="I7" i="32" s="1"/>
  <c r="H8" i="32"/>
  <c r="B5" i="40"/>
  <c r="C5" i="40"/>
  <c r="D5" i="40"/>
  <c r="E5" i="40"/>
  <c r="F5" i="40"/>
  <c r="B7" i="40"/>
  <c r="C7" i="40"/>
  <c r="D7" i="40"/>
  <c r="E7" i="40"/>
  <c r="F7" i="40"/>
  <c r="G7" i="40" s="1"/>
  <c r="C4" i="40"/>
  <c r="D4" i="40"/>
  <c r="E4" i="40"/>
  <c r="F4" i="40"/>
  <c r="B5" i="8"/>
  <c r="C5" i="8"/>
  <c r="D5" i="8"/>
  <c r="E5" i="8"/>
  <c r="F5" i="8"/>
  <c r="B7" i="8"/>
  <c r="C7" i="8"/>
  <c r="D7" i="8"/>
  <c r="E7" i="8"/>
  <c r="F7" i="8"/>
  <c r="C4" i="8"/>
  <c r="D4" i="8"/>
  <c r="E4" i="8"/>
  <c r="F4" i="8"/>
  <c r="B5" i="31"/>
  <c r="C5" i="31"/>
  <c r="D5" i="31"/>
  <c r="E5" i="31"/>
  <c r="F5" i="31"/>
  <c r="G5" i="31"/>
  <c r="B7" i="31"/>
  <c r="C7" i="31"/>
  <c r="D7" i="31"/>
  <c r="E7" i="31"/>
  <c r="F7" i="31"/>
  <c r="G7" i="31"/>
  <c r="B9" i="31"/>
  <c r="C9" i="31"/>
  <c r="D9" i="31"/>
  <c r="E9" i="31"/>
  <c r="F9" i="31"/>
  <c r="G9" i="31"/>
  <c r="C4" i="31"/>
  <c r="D4" i="31"/>
  <c r="E4" i="31"/>
  <c r="F4" i="31"/>
  <c r="G4" i="31"/>
  <c r="B5" i="35"/>
  <c r="C5" i="35"/>
  <c r="D5" i="35"/>
  <c r="E5" i="35"/>
  <c r="F5" i="35"/>
  <c r="G5" i="35"/>
  <c r="B7" i="35"/>
  <c r="C7" i="35"/>
  <c r="D7" i="35"/>
  <c r="E7" i="35"/>
  <c r="F7" i="35"/>
  <c r="G7" i="35"/>
  <c r="B9" i="35"/>
  <c r="C9" i="35"/>
  <c r="D9" i="35"/>
  <c r="E9" i="35"/>
  <c r="F9" i="35"/>
  <c r="G9" i="35"/>
  <c r="H9" i="35" s="1"/>
  <c r="C4" i="35"/>
  <c r="D4" i="35"/>
  <c r="E4" i="35"/>
  <c r="F4" i="35"/>
  <c r="G4" i="35"/>
  <c r="C4" i="30"/>
  <c r="D4" i="30"/>
  <c r="E4" i="30"/>
  <c r="F4" i="30"/>
  <c r="G4" i="30"/>
  <c r="G6" i="44"/>
  <c r="E6" i="44"/>
  <c r="D6" i="44"/>
  <c r="C6" i="44"/>
  <c r="B6" i="44"/>
  <c r="F6" i="44" s="1"/>
  <c r="H6" i="44" s="1"/>
  <c r="F4" i="44"/>
  <c r="K4" i="44" s="1"/>
  <c r="G6" i="45"/>
  <c r="E6" i="45"/>
  <c r="D6" i="45"/>
  <c r="C6" i="45"/>
  <c r="B6" i="45"/>
  <c r="F6" i="45" s="1"/>
  <c r="H6" i="45" s="1"/>
  <c r="F4" i="45"/>
  <c r="G6" i="46"/>
  <c r="E6" i="46"/>
  <c r="D6" i="46"/>
  <c r="C6" i="46"/>
  <c r="B6" i="46"/>
  <c r="F4" i="46"/>
  <c r="K4" i="46" s="1"/>
  <c r="H8" i="28"/>
  <c r="H6" i="28"/>
  <c r="F6" i="28"/>
  <c r="E6" i="28"/>
  <c r="E8" i="28" s="1"/>
  <c r="D6" i="28"/>
  <c r="D8" i="28" s="1"/>
  <c r="C6" i="28"/>
  <c r="C8" i="28" s="1"/>
  <c r="B6" i="28"/>
  <c r="B8" i="28" s="1"/>
  <c r="G4" i="28"/>
  <c r="L4" i="28" s="1"/>
  <c r="H8" i="5"/>
  <c r="H6" i="5"/>
  <c r="F6" i="5"/>
  <c r="F8" i="5" s="1"/>
  <c r="E6" i="5"/>
  <c r="E8" i="5" s="1"/>
  <c r="D6" i="5"/>
  <c r="D8" i="5" s="1"/>
  <c r="C6" i="5"/>
  <c r="C8" i="5" s="1"/>
  <c r="B6" i="5"/>
  <c r="B8" i="5" s="1"/>
  <c r="G4" i="5"/>
  <c r="H8" i="17"/>
  <c r="H6" i="17"/>
  <c r="F6" i="17"/>
  <c r="E6" i="17"/>
  <c r="D6" i="17"/>
  <c r="C6" i="17"/>
  <c r="B6" i="17"/>
  <c r="G4" i="17"/>
  <c r="I4" i="17" s="1"/>
  <c r="H8" i="19"/>
  <c r="H6" i="19"/>
  <c r="F6" i="19"/>
  <c r="F8" i="19" s="1"/>
  <c r="E6" i="19"/>
  <c r="E8" i="19" s="1"/>
  <c r="D6" i="19"/>
  <c r="D8" i="19" s="1"/>
  <c r="C6" i="19"/>
  <c r="C8" i="19" s="1"/>
  <c r="B6" i="19"/>
  <c r="B8" i="19" s="1"/>
  <c r="G4" i="19"/>
  <c r="L4" i="19" s="1"/>
  <c r="H8" i="7"/>
  <c r="H6" i="7"/>
  <c r="F6" i="7"/>
  <c r="F8" i="7" s="1"/>
  <c r="E6" i="7"/>
  <c r="D6" i="7"/>
  <c r="C6" i="7"/>
  <c r="B6" i="7"/>
  <c r="G4" i="7"/>
  <c r="H8" i="37"/>
  <c r="H6" i="37"/>
  <c r="F6" i="37"/>
  <c r="E6" i="37"/>
  <c r="E8" i="37" s="1"/>
  <c r="D6" i="37"/>
  <c r="D8" i="37" s="1"/>
  <c r="C6" i="37"/>
  <c r="C8" i="37" s="1"/>
  <c r="B6" i="37"/>
  <c r="G4" i="37"/>
  <c r="I4" i="37" s="1"/>
  <c r="H8" i="27"/>
  <c r="H6" i="27"/>
  <c r="F6" i="27"/>
  <c r="F8" i="27" s="1"/>
  <c r="E6" i="27"/>
  <c r="E8" i="27" s="1"/>
  <c r="D6" i="27"/>
  <c r="D8" i="27" s="1"/>
  <c r="C6" i="27"/>
  <c r="C8" i="27" s="1"/>
  <c r="B6" i="27"/>
  <c r="B8" i="27" s="1"/>
  <c r="G8" i="27" s="1"/>
  <c r="I8" i="27" s="1"/>
  <c r="G4" i="27"/>
  <c r="L4" i="27" s="1"/>
  <c r="H8" i="4"/>
  <c r="H6" i="4"/>
  <c r="F6" i="4"/>
  <c r="F8" i="4" s="1"/>
  <c r="E6" i="4"/>
  <c r="E8" i="4" s="1"/>
  <c r="D6" i="4"/>
  <c r="D8" i="4" s="1"/>
  <c r="C6" i="4"/>
  <c r="C8" i="4" s="1"/>
  <c r="B6" i="4"/>
  <c r="B8" i="4" s="1"/>
  <c r="G4" i="4"/>
  <c r="H8" i="16"/>
  <c r="H6" i="16"/>
  <c r="F6" i="16"/>
  <c r="E6" i="16"/>
  <c r="D6" i="16"/>
  <c r="C6" i="16"/>
  <c r="B6" i="16"/>
  <c r="G4" i="16"/>
  <c r="L4" i="16" s="1"/>
  <c r="H8" i="26"/>
  <c r="H6" i="26"/>
  <c r="F6" i="26"/>
  <c r="F8" i="26" s="1"/>
  <c r="E6" i="26"/>
  <c r="E8" i="26" s="1"/>
  <c r="D6" i="26"/>
  <c r="D8" i="26" s="1"/>
  <c r="C6" i="26"/>
  <c r="C8" i="26" s="1"/>
  <c r="B6" i="26"/>
  <c r="B8" i="26" s="1"/>
  <c r="G8" i="26" s="1"/>
  <c r="I8" i="26" s="1"/>
  <c r="L4" i="26"/>
  <c r="H8" i="3"/>
  <c r="F8" i="3"/>
  <c r="H6" i="3"/>
  <c r="E6" i="3"/>
  <c r="D6" i="3"/>
  <c r="C6" i="3"/>
  <c r="B6" i="3"/>
  <c r="G4" i="3"/>
  <c r="H8" i="15"/>
  <c r="H6" i="15"/>
  <c r="F6" i="15"/>
  <c r="E6" i="15"/>
  <c r="E8" i="15" s="1"/>
  <c r="D6" i="15"/>
  <c r="D8" i="15" s="1"/>
  <c r="C6" i="15"/>
  <c r="C8" i="15" s="1"/>
  <c r="B6" i="15"/>
  <c r="B8" i="15" s="1"/>
  <c r="G4" i="15"/>
  <c r="L4" i="15" s="1"/>
  <c r="H8" i="21"/>
  <c r="H6" i="21"/>
  <c r="F6" i="21"/>
  <c r="F8" i="21" s="1"/>
  <c r="E6" i="21"/>
  <c r="E8" i="21" s="1"/>
  <c r="D6" i="21"/>
  <c r="D8" i="21" s="1"/>
  <c r="C6" i="21"/>
  <c r="C8" i="21" s="1"/>
  <c r="B6" i="21"/>
  <c r="B8" i="21" s="1"/>
  <c r="G4" i="21"/>
  <c r="L4" i="21" s="1"/>
  <c r="H8" i="9"/>
  <c r="H6" i="9"/>
  <c r="F6" i="9"/>
  <c r="F8" i="9" s="1"/>
  <c r="E6" i="9"/>
  <c r="D6" i="9"/>
  <c r="C6" i="9"/>
  <c r="B6" i="9"/>
  <c r="G4" i="9"/>
  <c r="H8" i="41"/>
  <c r="H6" i="41"/>
  <c r="F6" i="41"/>
  <c r="E6" i="41"/>
  <c r="E8" i="41" s="1"/>
  <c r="D6" i="41"/>
  <c r="C6" i="41"/>
  <c r="C8" i="41" s="1"/>
  <c r="B6" i="41"/>
  <c r="B8" i="41" s="1"/>
  <c r="G4" i="41"/>
  <c r="L4" i="41" s="1"/>
  <c r="H8" i="20"/>
  <c r="H6" i="20"/>
  <c r="F6" i="20"/>
  <c r="F8" i="20" s="1"/>
  <c r="E6" i="20"/>
  <c r="E8" i="20" s="1"/>
  <c r="D6" i="20"/>
  <c r="D8" i="20" s="1"/>
  <c r="C6" i="20"/>
  <c r="C8" i="20" s="1"/>
  <c r="B6" i="20"/>
  <c r="B8" i="20" s="1"/>
  <c r="G4" i="20"/>
  <c r="L4" i="20" s="1"/>
  <c r="H8" i="38"/>
  <c r="H6" i="38"/>
  <c r="F6" i="38"/>
  <c r="F8" i="38" s="1"/>
  <c r="E6" i="38"/>
  <c r="D6" i="38"/>
  <c r="C6" i="38"/>
  <c r="B6" i="38"/>
  <c r="G4" i="38"/>
  <c r="H8" i="39"/>
  <c r="H6" i="39"/>
  <c r="F6" i="39"/>
  <c r="E6" i="39"/>
  <c r="E8" i="39" s="1"/>
  <c r="D6" i="39"/>
  <c r="D8" i="39" s="1"/>
  <c r="C6" i="39"/>
  <c r="C8" i="39" s="1"/>
  <c r="B6" i="39"/>
  <c r="G4" i="39"/>
  <c r="L4" i="39" s="1"/>
  <c r="I10" i="2"/>
  <c r="I8" i="2"/>
  <c r="I6" i="2"/>
  <c r="G6" i="2"/>
  <c r="F6" i="2"/>
  <c r="E6" i="2"/>
  <c r="D6" i="2"/>
  <c r="C6" i="2"/>
  <c r="B6" i="2"/>
  <c r="H4" i="2"/>
  <c r="M4" i="2" s="1"/>
  <c r="I10" i="25"/>
  <c r="I8" i="25"/>
  <c r="I6" i="25"/>
  <c r="G8" i="25"/>
  <c r="G10" i="25" s="1"/>
  <c r="F8" i="25"/>
  <c r="F10" i="25" s="1"/>
  <c r="E8" i="25"/>
  <c r="E10" i="25" s="1"/>
  <c r="D8" i="25"/>
  <c r="D10" i="25" s="1"/>
  <c r="C8" i="25"/>
  <c r="C10" i="25" s="1"/>
  <c r="H6" i="25"/>
  <c r="J6" i="25" s="1"/>
  <c r="H4" i="25"/>
  <c r="M4" i="25" s="1"/>
  <c r="I10" i="14"/>
  <c r="I8" i="14"/>
  <c r="I6" i="14"/>
  <c r="G6" i="14"/>
  <c r="G8" i="14" s="1"/>
  <c r="G10" i="14" s="1"/>
  <c r="F6" i="14"/>
  <c r="F8" i="14" s="1"/>
  <c r="F10" i="14" s="1"/>
  <c r="E6" i="14"/>
  <c r="E8" i="14" s="1"/>
  <c r="D6" i="14"/>
  <c r="D8" i="14" s="1"/>
  <c r="D10" i="14" s="1"/>
  <c r="C6" i="14"/>
  <c r="C8" i="14" s="1"/>
  <c r="C10" i="14" s="1"/>
  <c r="B6" i="14"/>
  <c r="B8" i="14" s="1"/>
  <c r="B10" i="14" s="1"/>
  <c r="H4" i="14"/>
  <c r="M4" i="14" s="1"/>
  <c r="I10" i="6"/>
  <c r="I8" i="6"/>
  <c r="I6" i="6"/>
  <c r="G6" i="6"/>
  <c r="F6" i="6"/>
  <c r="F8" i="6" s="1"/>
  <c r="F10" i="6" s="1"/>
  <c r="E6" i="6"/>
  <c r="E8" i="6" s="1"/>
  <c r="E10" i="6" s="1"/>
  <c r="D6" i="6"/>
  <c r="D8" i="6" s="1"/>
  <c r="D10" i="6" s="1"/>
  <c r="C6" i="6"/>
  <c r="C8" i="6" s="1"/>
  <c r="C10" i="6" s="1"/>
  <c r="B6" i="6"/>
  <c r="H4" i="6"/>
  <c r="M4" i="6" s="1"/>
  <c r="I10" i="18"/>
  <c r="I8" i="18"/>
  <c r="I6" i="18"/>
  <c r="G6" i="18"/>
  <c r="G8" i="18" s="1"/>
  <c r="G10" i="18" s="1"/>
  <c r="F6" i="18"/>
  <c r="F8" i="18" s="1"/>
  <c r="F10" i="18" s="1"/>
  <c r="E6" i="18"/>
  <c r="E8" i="18" s="1"/>
  <c r="D6" i="18"/>
  <c r="D8" i="18" s="1"/>
  <c r="D10" i="18" s="1"/>
  <c r="C6" i="18"/>
  <c r="C8" i="18" s="1"/>
  <c r="C10" i="18" s="1"/>
  <c r="B6" i="18"/>
  <c r="B8" i="18" s="1"/>
  <c r="B10" i="18" s="1"/>
  <c r="H4" i="18"/>
  <c r="M4" i="18" s="1"/>
  <c r="I10" i="29"/>
  <c r="I8" i="29"/>
  <c r="I6" i="29"/>
  <c r="G6" i="29"/>
  <c r="G8" i="29" s="1"/>
  <c r="G10" i="29" s="1"/>
  <c r="F6" i="29"/>
  <c r="E6" i="29"/>
  <c r="D6" i="29"/>
  <c r="C6" i="29"/>
  <c r="B6" i="29"/>
  <c r="H4" i="29"/>
  <c r="G7" i="8" l="1"/>
  <c r="F8" i="41"/>
  <c r="F6" i="40"/>
  <c r="F8" i="40" s="1"/>
  <c r="G5" i="40"/>
  <c r="F8" i="39"/>
  <c r="F6" i="8"/>
  <c r="F8" i="8" s="1"/>
  <c r="G5" i="8"/>
  <c r="F8" i="15"/>
  <c r="F6" i="32"/>
  <c r="F8" i="32" s="1"/>
  <c r="F6" i="36"/>
  <c r="F8" i="36" s="1"/>
  <c r="F8" i="37"/>
  <c r="G7" i="34"/>
  <c r="I7" i="34" s="1"/>
  <c r="F6" i="34"/>
  <c r="F8" i="34" s="1"/>
  <c r="F8" i="17"/>
  <c r="G5" i="34"/>
  <c r="I5" i="34" s="1"/>
  <c r="F8" i="16"/>
  <c r="F6" i="33"/>
  <c r="F8" i="33"/>
  <c r="H9" i="31"/>
  <c r="H7" i="31"/>
  <c r="H7" i="35"/>
  <c r="G8" i="2"/>
  <c r="G6" i="31"/>
  <c r="H5" i="31"/>
  <c r="G8" i="6"/>
  <c r="G6" i="35"/>
  <c r="H5" i="35"/>
  <c r="G6" i="28"/>
  <c r="I6" i="28" s="1"/>
  <c r="B8" i="6"/>
  <c r="H6" i="6"/>
  <c r="J6" i="6" s="1"/>
  <c r="F6" i="46"/>
  <c r="H6" i="46" s="1"/>
  <c r="G6" i="41"/>
  <c r="I6" i="41" s="1"/>
  <c r="B8" i="37"/>
  <c r="G8" i="37" s="1"/>
  <c r="I8" i="37" s="1"/>
  <c r="G6" i="37"/>
  <c r="I6" i="37" s="1"/>
  <c r="G6" i="15"/>
  <c r="I6" i="15" s="1"/>
  <c r="G5" i="32"/>
  <c r="I5" i="32" s="1"/>
  <c r="K4" i="45"/>
  <c r="F6" i="47"/>
  <c r="B6" i="47"/>
  <c r="G6" i="47" s="1"/>
  <c r="G6" i="39"/>
  <c r="I6" i="39" s="1"/>
  <c r="B8" i="39"/>
  <c r="E6" i="8"/>
  <c r="E8" i="8" s="1"/>
  <c r="E8" i="38"/>
  <c r="D8" i="38"/>
  <c r="D6" i="8"/>
  <c r="D8" i="8" s="1"/>
  <c r="C8" i="38"/>
  <c r="C6" i="8"/>
  <c r="C8" i="8" s="1"/>
  <c r="I4" i="38"/>
  <c r="L4" i="38"/>
  <c r="B8" i="38"/>
  <c r="B6" i="8"/>
  <c r="E6" i="32"/>
  <c r="E8" i="32" s="1"/>
  <c r="E8" i="3"/>
  <c r="D8" i="3"/>
  <c r="D6" i="32"/>
  <c r="D8" i="32" s="1"/>
  <c r="C8" i="3"/>
  <c r="C6" i="32"/>
  <c r="C8" i="32" s="1"/>
  <c r="I4" i="3"/>
  <c r="L4" i="3"/>
  <c r="B8" i="3"/>
  <c r="B6" i="32"/>
  <c r="B8" i="32" s="1"/>
  <c r="G8" i="32" s="1"/>
  <c r="I8" i="32" s="1"/>
  <c r="I4" i="5"/>
  <c r="L4" i="5"/>
  <c r="F8" i="2"/>
  <c r="F6" i="31"/>
  <c r="E8" i="2"/>
  <c r="E8" i="31" s="1"/>
  <c r="E6" i="31"/>
  <c r="D6" i="31"/>
  <c r="D8" i="2"/>
  <c r="C6" i="31"/>
  <c r="C8" i="2"/>
  <c r="B6" i="31"/>
  <c r="H6" i="31" s="1"/>
  <c r="B8" i="2"/>
  <c r="E6" i="36"/>
  <c r="E8" i="36" s="1"/>
  <c r="E8" i="7"/>
  <c r="D6" i="36"/>
  <c r="D8" i="36" s="1"/>
  <c r="D8" i="7"/>
  <c r="C8" i="7"/>
  <c r="C6" i="36"/>
  <c r="C8" i="36" s="1"/>
  <c r="L4" i="7"/>
  <c r="I4" i="7"/>
  <c r="B8" i="7"/>
  <c r="G8" i="7" s="1"/>
  <c r="I8" i="7" s="1"/>
  <c r="B6" i="36"/>
  <c r="B8" i="36" s="1"/>
  <c r="E6" i="40"/>
  <c r="E8" i="40" s="1"/>
  <c r="D8" i="9"/>
  <c r="D6" i="40"/>
  <c r="D8" i="40" s="1"/>
  <c r="C8" i="9"/>
  <c r="C6" i="40"/>
  <c r="C8" i="40" s="1"/>
  <c r="I4" i="9"/>
  <c r="L4" i="9"/>
  <c r="B8" i="9"/>
  <c r="B6" i="40"/>
  <c r="I4" i="4"/>
  <c r="L4" i="4"/>
  <c r="F8" i="29"/>
  <c r="F6" i="35"/>
  <c r="E8" i="29"/>
  <c r="E6" i="35"/>
  <c r="D8" i="29"/>
  <c r="D6" i="35"/>
  <c r="C8" i="29"/>
  <c r="C6" i="35"/>
  <c r="J4" i="29"/>
  <c r="M4" i="29"/>
  <c r="B8" i="29"/>
  <c r="B8" i="35" s="1"/>
  <c r="B6" i="35"/>
  <c r="H6" i="35" s="1"/>
  <c r="E8" i="16"/>
  <c r="E6" i="33"/>
  <c r="E8" i="33" s="1"/>
  <c r="D8" i="16"/>
  <c r="D6" i="33"/>
  <c r="D8" i="33" s="1"/>
  <c r="C6" i="33"/>
  <c r="C8" i="16"/>
  <c r="C8" i="33"/>
  <c r="G6" i="16"/>
  <c r="I6" i="16" s="1"/>
  <c r="B6" i="33"/>
  <c r="G6" i="33" s="1"/>
  <c r="B8" i="16"/>
  <c r="G8" i="16" s="1"/>
  <c r="I8" i="16" s="1"/>
  <c r="E6" i="34"/>
  <c r="E8" i="17"/>
  <c r="E8" i="34"/>
  <c r="D6" i="34"/>
  <c r="D8" i="34" s="1"/>
  <c r="D8" i="17"/>
  <c r="C6" i="34"/>
  <c r="C8" i="34" s="1"/>
  <c r="C8" i="17"/>
  <c r="G6" i="17"/>
  <c r="I6" i="17" s="1"/>
  <c r="B6" i="34"/>
  <c r="B8" i="17"/>
  <c r="G8" i="17" s="1"/>
  <c r="I8" i="17" s="1"/>
  <c r="G6" i="34"/>
  <c r="L4" i="34"/>
  <c r="I4" i="34"/>
  <c r="I6" i="34"/>
  <c r="B8" i="34"/>
  <c r="G8" i="34" s="1"/>
  <c r="I8" i="34" s="1"/>
  <c r="I6" i="33"/>
  <c r="G7" i="33"/>
  <c r="I7" i="33" s="1"/>
  <c r="L4" i="33"/>
  <c r="I4" i="33"/>
  <c r="B8" i="33"/>
  <c r="G8" i="33" s="1"/>
  <c r="I8" i="33" s="1"/>
  <c r="I4" i="32"/>
  <c r="L4" i="32"/>
  <c r="G6" i="32"/>
  <c r="H6" i="32"/>
  <c r="H4" i="44"/>
  <c r="H4" i="45"/>
  <c r="H4" i="46"/>
  <c r="G8" i="5"/>
  <c r="I8" i="5" s="1"/>
  <c r="L4" i="17"/>
  <c r="G6" i="5"/>
  <c r="I6" i="5" s="1"/>
  <c r="I4" i="28"/>
  <c r="F8" i="28"/>
  <c r="G8" i="28" s="1"/>
  <c r="I8" i="28" s="1"/>
  <c r="G8" i="19"/>
  <c r="I8" i="19" s="1"/>
  <c r="G6" i="19"/>
  <c r="I6" i="19" s="1"/>
  <c r="L4" i="37"/>
  <c r="G6" i="7"/>
  <c r="I6" i="7" s="1"/>
  <c r="I4" i="19"/>
  <c r="G8" i="4"/>
  <c r="I8" i="4" s="1"/>
  <c r="G6" i="27"/>
  <c r="I6" i="27" s="1"/>
  <c r="I4" i="16"/>
  <c r="G6" i="4"/>
  <c r="I6" i="4" s="1"/>
  <c r="I4" i="27"/>
  <c r="G8" i="15"/>
  <c r="I8" i="15" s="1"/>
  <c r="G8" i="3"/>
  <c r="I8" i="3" s="1"/>
  <c r="G6" i="26"/>
  <c r="I6" i="26" s="1"/>
  <c r="G6" i="3"/>
  <c r="I6" i="3" s="1"/>
  <c r="I4" i="26"/>
  <c r="I4" i="15"/>
  <c r="G8" i="21"/>
  <c r="I8" i="21" s="1"/>
  <c r="G8" i="9"/>
  <c r="I8" i="9" s="1"/>
  <c r="G6" i="21"/>
  <c r="I6" i="21" s="1"/>
  <c r="D8" i="41"/>
  <c r="G8" i="41" s="1"/>
  <c r="I8" i="41" s="1"/>
  <c r="G6" i="9"/>
  <c r="I6" i="9" s="1"/>
  <c r="I4" i="21"/>
  <c r="I4" i="41"/>
  <c r="G8" i="20"/>
  <c r="I8" i="20" s="1"/>
  <c r="G8" i="38"/>
  <c r="I8" i="38" s="1"/>
  <c r="G8" i="39"/>
  <c r="I8" i="39" s="1"/>
  <c r="G6" i="20"/>
  <c r="I6" i="20" s="1"/>
  <c r="I4" i="39"/>
  <c r="G6" i="38"/>
  <c r="I6" i="38" s="1"/>
  <c r="I4" i="20"/>
  <c r="E10" i="2"/>
  <c r="H8" i="2"/>
  <c r="J8" i="2" s="1"/>
  <c r="J4" i="2"/>
  <c r="H6" i="2"/>
  <c r="J6" i="2" s="1"/>
  <c r="B8" i="25"/>
  <c r="J4" i="25"/>
  <c r="E10" i="14"/>
  <c r="H8" i="14"/>
  <c r="J8" i="14" s="1"/>
  <c r="H10" i="14"/>
  <c r="J10" i="14" s="1"/>
  <c r="H6" i="14"/>
  <c r="J6" i="14" s="1"/>
  <c r="J4" i="14"/>
  <c r="H8" i="6"/>
  <c r="J8" i="6" s="1"/>
  <c r="B10" i="6"/>
  <c r="J4" i="6"/>
  <c r="E10" i="18"/>
  <c r="H8" i="18"/>
  <c r="J8" i="18" s="1"/>
  <c r="H10" i="18"/>
  <c r="J10" i="18" s="1"/>
  <c r="H6" i="18"/>
  <c r="J6" i="18" s="1"/>
  <c r="J4" i="18"/>
  <c r="B10" i="29"/>
  <c r="H8" i="29"/>
  <c r="J8" i="29" s="1"/>
  <c r="H6" i="29"/>
  <c r="J6" i="29" s="1"/>
  <c r="G10" i="2" l="1"/>
  <c r="G8" i="31"/>
  <c r="G10" i="6"/>
  <c r="H10" i="6" s="1"/>
  <c r="J10" i="6" s="1"/>
  <c r="G8" i="35"/>
  <c r="G10" i="35" s="1"/>
  <c r="G6" i="8"/>
  <c r="B8" i="8"/>
  <c r="F10" i="2"/>
  <c r="F8" i="31"/>
  <c r="D8" i="31"/>
  <c r="D10" i="2"/>
  <c r="C8" i="31"/>
  <c r="C10" i="2"/>
  <c r="B8" i="31"/>
  <c r="H8" i="31" s="1"/>
  <c r="B10" i="2"/>
  <c r="H10" i="2" s="1"/>
  <c r="J10" i="2" s="1"/>
  <c r="G6" i="40"/>
  <c r="B8" i="40"/>
  <c r="F10" i="29"/>
  <c r="F8" i="35"/>
  <c r="F10" i="35" s="1"/>
  <c r="E10" i="29"/>
  <c r="E8" i="35"/>
  <c r="E10" i="35" s="1"/>
  <c r="D10" i="29"/>
  <c r="D8" i="35"/>
  <c r="D10" i="35" s="1"/>
  <c r="C10" i="29"/>
  <c r="H10" i="29" s="1"/>
  <c r="J10" i="29" s="1"/>
  <c r="C8" i="35"/>
  <c r="C10" i="35" s="1"/>
  <c r="B10" i="35"/>
  <c r="H8" i="35"/>
  <c r="I6" i="32"/>
  <c r="B10" i="25"/>
  <c r="H10" i="25" s="1"/>
  <c r="J10" i="25" s="1"/>
  <c r="H8" i="25"/>
  <c r="J8" i="25" s="1"/>
  <c r="I10" i="1" l="1"/>
  <c r="I8" i="1"/>
  <c r="I6" i="1"/>
  <c r="H4" i="1"/>
  <c r="I10" i="13"/>
  <c r="I8" i="13"/>
  <c r="I6" i="13"/>
  <c r="G8" i="13"/>
  <c r="G10" i="13" s="1"/>
  <c r="F8" i="13"/>
  <c r="F10" i="13" s="1"/>
  <c r="E8" i="13"/>
  <c r="E10" i="13" s="1"/>
  <c r="D8" i="13"/>
  <c r="D10" i="13" s="1"/>
  <c r="C8" i="13"/>
  <c r="B8" i="13"/>
  <c r="H4" i="13"/>
  <c r="M4" i="13" s="1"/>
  <c r="I10" i="24"/>
  <c r="I8" i="24"/>
  <c r="I6" i="24"/>
  <c r="G6" i="24"/>
  <c r="F6" i="24"/>
  <c r="F8" i="24" s="1"/>
  <c r="F10" i="24" s="1"/>
  <c r="E8" i="24"/>
  <c r="D8" i="24"/>
  <c r="D10" i="24" s="1"/>
  <c r="C8" i="24"/>
  <c r="C10" i="24" s="1"/>
  <c r="B8" i="24"/>
  <c r="B10" i="24" s="1"/>
  <c r="H4" i="24"/>
  <c r="M4" i="24" s="1"/>
  <c r="B10" i="13" l="1"/>
  <c r="H8" i="13"/>
  <c r="G8" i="24"/>
  <c r="H6" i="24"/>
  <c r="G6" i="30"/>
  <c r="H6" i="30" s="1"/>
  <c r="G8" i="1"/>
  <c r="F8" i="1"/>
  <c r="E8" i="1"/>
  <c r="E8" i="30" s="1"/>
  <c r="D8" i="1"/>
  <c r="D8" i="30" s="1"/>
  <c r="C8" i="1"/>
  <c r="C8" i="30" s="1"/>
  <c r="J4" i="1"/>
  <c r="M4" i="1"/>
  <c r="B8" i="1"/>
  <c r="B10" i="1"/>
  <c r="J6" i="1"/>
  <c r="C10" i="13"/>
  <c r="J8" i="13"/>
  <c r="H10" i="13"/>
  <c r="J10" i="13" s="1"/>
  <c r="J6" i="13"/>
  <c r="J4" i="13"/>
  <c r="E10" i="24"/>
  <c r="J6" i="24"/>
  <c r="J4" i="24"/>
  <c r="H8" i="1" l="1"/>
  <c r="J8" i="1" s="1"/>
  <c r="B8" i="30"/>
  <c r="G10" i="24"/>
  <c r="H10" i="24" s="1"/>
  <c r="J10" i="24" s="1"/>
  <c r="H8" i="24"/>
  <c r="J8" i="24" s="1"/>
  <c r="G8" i="30"/>
  <c r="H8" i="30" s="1"/>
  <c r="G10" i="1"/>
  <c r="F10" i="1"/>
  <c r="E10" i="1"/>
  <c r="D10" i="1"/>
  <c r="C10" i="1"/>
  <c r="H10" i="1" s="1"/>
  <c r="J10" i="1" s="1"/>
  <c r="I4" i="35"/>
  <c r="I10" i="35" l="1"/>
  <c r="I8" i="35"/>
  <c r="H4" i="40"/>
  <c r="B4" i="40"/>
  <c r="G8" i="40"/>
  <c r="G8" i="8"/>
  <c r="I7" i="8"/>
  <c r="B4" i="8"/>
  <c r="H4" i="8"/>
  <c r="H8" i="8" s="1"/>
  <c r="G5" i="47"/>
  <c r="H6" i="40" l="1"/>
  <c r="H8" i="40"/>
  <c r="I8" i="40" s="1"/>
  <c r="I8" i="8"/>
  <c r="G4" i="40"/>
  <c r="I4" i="40" s="1"/>
  <c r="I7" i="40"/>
  <c r="I5" i="40"/>
  <c r="I5" i="8"/>
  <c r="G4" i="8"/>
  <c r="I4" i="8" s="1"/>
  <c r="H6" i="8"/>
  <c r="I6" i="8" s="1"/>
  <c r="F10" i="31"/>
  <c r="G10" i="31"/>
  <c r="J9" i="35"/>
  <c r="I6" i="40"/>
  <c r="H6" i="47"/>
  <c r="B10" i="31"/>
  <c r="C10" i="31"/>
  <c r="D10" i="31"/>
  <c r="E10" i="31"/>
  <c r="J6" i="30"/>
  <c r="B4" i="30"/>
  <c r="L4" i="40" l="1"/>
  <c r="L4" i="8"/>
  <c r="I4" i="47"/>
  <c r="I6" i="47"/>
  <c r="I4" i="30" l="1"/>
  <c r="I8" i="30" s="1"/>
  <c r="I10" i="30" l="1"/>
  <c r="H4" i="36"/>
  <c r="H6" i="36" s="1"/>
  <c r="B4" i="35"/>
  <c r="I6" i="35"/>
  <c r="I4" i="31"/>
  <c r="I8" i="31" s="1"/>
  <c r="B4" i="31"/>
  <c r="H4" i="31" s="1"/>
  <c r="J4" i="31" s="1"/>
  <c r="G10" i="30"/>
  <c r="E10" i="30"/>
  <c r="B10" i="30"/>
  <c r="I10" i="31" l="1"/>
  <c r="I6" i="31"/>
  <c r="J5" i="35"/>
  <c r="J7" i="35"/>
  <c r="G7" i="36"/>
  <c r="I7" i="36" s="1"/>
  <c r="G5" i="36"/>
  <c r="I5" i="36" s="1"/>
  <c r="H8" i="36"/>
  <c r="M4" i="31"/>
  <c r="D10" i="30"/>
  <c r="G4" i="36"/>
  <c r="L4" i="36" s="1"/>
  <c r="H4" i="35"/>
  <c r="M4" i="35" s="1"/>
  <c r="H4" i="30"/>
  <c r="H10" i="35" l="1"/>
  <c r="J8" i="31"/>
  <c r="J6" i="31"/>
  <c r="J8" i="35"/>
  <c r="H10" i="31"/>
  <c r="J10" i="31" s="1"/>
  <c r="G6" i="36"/>
  <c r="I6" i="36" s="1"/>
  <c r="J8" i="30"/>
  <c r="H10" i="30"/>
  <c r="J10" i="30" s="1"/>
  <c r="I4" i="36"/>
  <c r="J4" i="35"/>
  <c r="J6" i="35"/>
  <c r="J4" i="30"/>
  <c r="M4" i="30"/>
  <c r="J10" i="35" l="1"/>
  <c r="G8" i="36" l="1"/>
  <c r="I8" i="36" s="1"/>
</calcChain>
</file>

<file path=xl/sharedStrings.xml><?xml version="1.0" encoding="utf-8"?>
<sst xmlns="http://schemas.openxmlformats.org/spreadsheetml/2006/main" count="762" uniqueCount="114">
  <si>
    <t>CONTENTS</t>
  </si>
  <si>
    <t>Position</t>
  </si>
  <si>
    <t>Candidates</t>
  </si>
  <si>
    <t>Location</t>
  </si>
  <si>
    <t>President of the Guild</t>
  </si>
  <si>
    <t>OAK</t>
  </si>
  <si>
    <t>REID</t>
  </si>
  <si>
    <t>MOBILE</t>
  </si>
  <si>
    <t>OVERALL</t>
  </si>
  <si>
    <t>General Secretary</t>
  </si>
  <si>
    <t>Sports Representative</t>
  </si>
  <si>
    <t>President of Public Affairs</t>
  </si>
  <si>
    <t>President of Societies</t>
  </si>
  <si>
    <t>Wellbeing Officer</t>
  </si>
  <si>
    <t>Women’s Officer</t>
  </si>
  <si>
    <t>President of Education</t>
  </si>
  <si>
    <t>Environment Officer</t>
  </si>
  <si>
    <t>International Students Department President</t>
  </si>
  <si>
    <t>NUS  National Union of Students</t>
  </si>
  <si>
    <t>COUNTWA</t>
  </si>
  <si>
    <t>OGC  Ordinary Guild Councillors</t>
  </si>
  <si>
    <t>PRESIDENT OF THE GUILD AND SENATE REPRESENTATIVE - OAK</t>
  </si>
  <si>
    <t>HOME</t>
  </si>
  <si>
    <t>TALLURI 
Nikhi
(SPARK)</t>
  </si>
  <si>
    <t>SCOTT
Danica 
(Social Justice)</t>
  </si>
  <si>
    <t>FLAVEL 
Lachy 
(LIFT)</t>
  </si>
  <si>
    <t>ALDERSLADE 
Luke
(REVIVE)</t>
  </si>
  <si>
    <t>LAZAROO
Chloe
(AI Party)</t>
  </si>
  <si>
    <t>Exhausted</t>
  </si>
  <si>
    <t>Valid Votes</t>
  </si>
  <si>
    <t>Informal</t>
  </si>
  <si>
    <t>Total Votes</t>
  </si>
  <si>
    <t>1st Prefs</t>
  </si>
  <si>
    <t>Absolute majority</t>
  </si>
  <si>
    <t>1st Distribution</t>
  </si>
  <si>
    <t>Total</t>
  </si>
  <si>
    <t>2nd Distribution</t>
  </si>
  <si>
    <t>3rd Distribution</t>
  </si>
  <si>
    <t>PRESIDENT OF THE GUILD AND SENATE REPRESENTATIVE - REID</t>
  </si>
  <si>
    <t>PRESIDENT OF THE GUILD AND SENATE REPRESENTATIVE - MOBILE</t>
  </si>
  <si>
    <t>PRESIDENT OF THE GUILD AND SENATE REPRESENTATIVE - OVERALL</t>
  </si>
  <si>
    <t>GENERAL SECRETARY - OAK</t>
  </si>
  <si>
    <t>BLIGHT 
Connor 
(LIFT)</t>
  </si>
  <si>
    <t>LEUNIG 
Annika 
(SPARK)</t>
  </si>
  <si>
    <t>JONES 
Lachie 
(AI Party)</t>
  </si>
  <si>
    <t>BYGRAVE
Hannah 
(REVIVE)</t>
  </si>
  <si>
    <r>
      <t>HAMMOND McKENZIE
Alessio
(Social Justice)</t>
    </r>
    <r>
      <rPr>
        <b/>
        <sz val="8"/>
        <rFont val="Calibri"/>
        <family val="2"/>
        <scheme val="minor"/>
      </rPr>
      <t xml:space="preserve">
</t>
    </r>
  </si>
  <si>
    <t>GENERAL SECRETARY - REID</t>
  </si>
  <si>
    <t>GENERAL SECRETARY - MOBILE</t>
  </si>
  <si>
    <t>GENERAL SECRETARY - OVERALL</t>
  </si>
  <si>
    <t>SPORTS REPRESENTATIVE - OAK</t>
  </si>
  <si>
    <t>GALLUCCIO
Ed
(Social Justice)</t>
  </si>
  <si>
    <t>CARBONE
Anthony 
(LIFT)</t>
  </si>
  <si>
    <t>WILLIAMS
Jerome 
(REVIVE)</t>
  </si>
  <si>
    <t>MERENDINO 
River 
(THUNDER)</t>
  </si>
  <si>
    <t>ZHANG 
Damien 
(SPARK)</t>
  </si>
  <si>
    <t>SPORTS REPRESENTATIVE - REID</t>
  </si>
  <si>
    <t>SPORTS REPRESENTATIVE - MOBILE</t>
  </si>
  <si>
    <t>SPORTS REPRESENTATIVE - OVERALL</t>
  </si>
  <si>
    <t>PRESIDENT OF PUBLIC AFFAIRS COUNCIL - OAK</t>
  </si>
  <si>
    <t>PREMACHANDRA
Sadeni 
(REVIVE)</t>
  </si>
  <si>
    <t>CHAN
Aimee
(SPARK)</t>
  </si>
  <si>
    <t>PEARCE 
Thomas 
(Social Justice)</t>
  </si>
  <si>
    <t>NIKOLICH
Andre
(LIFT)</t>
  </si>
  <si>
    <t>PRESIDENT OF PUBLIC AFFAIRS COUNCIL - REID</t>
  </si>
  <si>
    <t>PRESIDENT OF PUBLIC AFFAIRS COUNCIL - MOBILE</t>
  </si>
  <si>
    <t>PRESIDENT OF PUBLIC AFFAIRS COUNCIL - OVERALL</t>
  </si>
  <si>
    <t>PRESIDENT OF SOCIETIES COUNCIL - OAK</t>
  </si>
  <si>
    <t>CASH
Tyler 
(LIFT)</t>
  </si>
  <si>
    <t>VICKERY 
Max 
(Social Justice)</t>
  </si>
  <si>
    <t>HUGHES
Izzy 
(REVIVE)</t>
  </si>
  <si>
    <t>TAN
Ethan
(SPARK)</t>
  </si>
  <si>
    <t>PRESIDENT OF SOCIETIES COUNCIL - REID</t>
  </si>
  <si>
    <t>PRESIDENT OF SOCIETIES COUNCIL - MOBILE</t>
  </si>
  <si>
    <t>PRESIDENT OF SOCIETIES COUNCIL - OVERALL</t>
  </si>
  <si>
    <t>WELLBEING OFFICER - OAK</t>
  </si>
  <si>
    <t>TANG 
Jeffrey 
(SPARK)</t>
  </si>
  <si>
    <t>SETH
Aaron
(LIFT)</t>
  </si>
  <si>
    <t>HO
Joshua 
(Social Justice)</t>
  </si>
  <si>
    <t>COCKERILL
Lilia
(REVIVE)</t>
  </si>
  <si>
    <t>WELLBEING OFFICER - REID</t>
  </si>
  <si>
    <t>WELLBEING OFFICER - MOBILE</t>
  </si>
  <si>
    <t>WELLBEING OFFICER - OVERALL</t>
  </si>
  <si>
    <t>WOMEN'S OFFICER - OAK</t>
  </si>
  <si>
    <t>MULVEY
Claudia 
(Social Justice)</t>
  </si>
  <si>
    <t>TAROM 
Avina 
(REVIVE)</t>
  </si>
  <si>
    <t>BUTLER 
Bonnie
(LIFT)</t>
  </si>
  <si>
    <t>MEMBRY
Ruby
(SPARK)</t>
  </si>
  <si>
    <t>WOMEN'S OFFICER - REID</t>
  </si>
  <si>
    <t>WOMEN'S OFFICER - MOBILE</t>
  </si>
  <si>
    <t>WOMEN'S OFFICER - OVERALL</t>
  </si>
  <si>
    <t>PRESIDENT OF EDUCATION COUNCIL - OAK</t>
  </si>
  <si>
    <t>NEGUS
Ben
(REVIVE)</t>
  </si>
  <si>
    <t>GANNON 
Ciara
(LIFT)</t>
  </si>
  <si>
    <t>WILLIAMS 
Jay
(SPARK)</t>
  </si>
  <si>
    <t>GALLUCCIO
Ed 
(Social Justice)</t>
  </si>
  <si>
    <t>PRESIDENT OF EDUCATION COUNCIL - REID</t>
  </si>
  <si>
    <t>PRESIDENT OF EDUCATION COUNCIL - MOBILE</t>
  </si>
  <si>
    <t>PRESIDENT OF EDUCATION COUNCIL - OVERALL</t>
  </si>
  <si>
    <t>ENVIRONMENT OFFICER - OAK</t>
  </si>
  <si>
    <t>BERTUOLA
Chloe
(LIFT)</t>
  </si>
  <si>
    <t>RAHN
Hayley
(Social Justice)</t>
  </si>
  <si>
    <t>HAFEEZ
Shama
(REVIVE)</t>
  </si>
  <si>
    <t>SUFFELL
Julia 
(SPARK)</t>
  </si>
  <si>
    <t>ENVIRONMENT OFFICER - REID</t>
  </si>
  <si>
    <t>ENVIRONMENT OFFICER - MOBILE</t>
  </si>
  <si>
    <t>ENVIRONMENT OFFICER - OVERALL</t>
  </si>
  <si>
    <t>INTERNATIONAL STUDENTS' DEPT. PRESIDENT - OAK</t>
  </si>
  <si>
    <t>MENON
Archit
(GLOBAL)</t>
  </si>
  <si>
    <t>ROBERTS
Chloe
(Social Justice)</t>
  </si>
  <si>
    <t>REHAM
Redwan
(AMITY)</t>
  </si>
  <si>
    <t>INTERNATIONAL STUDENTS' DEPT. PRESIDENT - REID</t>
  </si>
  <si>
    <t>INTERNATIONAL STUDENTS' DEPT. PRESIDENT - MOBILE</t>
  </si>
  <si>
    <t>INTERNATIONAL STUDENTS' DEPT. PRESIDENT - OVERALL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</si>
</sst>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sz val="11"/>
      <color rgb="FF000000"/>
      <name val="Aptos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9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6" xfId="0" applyFont="1" applyBorder="1"/>
    <xf numFmtId="0" fontId="1" fillId="2" borderId="2" xfId="0" applyFont="1" applyFill="1" applyBorder="1"/>
    <xf numFmtId="0" fontId="0" fillId="2" borderId="2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0" borderId="17" xfId="0" applyFont="1" applyBorder="1"/>
    <xf numFmtId="0" fontId="0" fillId="2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/>
    <xf numFmtId="0" fontId="1" fillId="2" borderId="2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1" xfId="0" applyBorder="1"/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6" xfId="0" applyBorder="1"/>
    <xf numFmtId="0" fontId="1" fillId="0" borderId="37" xfId="0" applyFont="1" applyBorder="1"/>
    <xf numFmtId="0" fontId="1" fillId="0" borderId="8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36" xfId="0" applyFont="1" applyBorder="1"/>
    <xf numFmtId="0" fontId="0" fillId="0" borderId="38" xfId="0" applyBorder="1"/>
    <xf numFmtId="0" fontId="0" fillId="0" borderId="27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Alignment="1">
      <alignment vertical="center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5" fillId="0" borderId="42" xfId="0" applyFont="1" applyBorder="1" applyAlignment="1">
      <alignment vertical="center" wrapText="1"/>
    </xf>
    <xf numFmtId="0" fontId="5" fillId="0" borderId="42" xfId="0" applyFont="1" applyBorder="1" applyAlignment="1">
      <alignment horizontal="center" vertical="center" wrapText="1"/>
    </xf>
    <xf numFmtId="0" fontId="6" fillId="0" borderId="42" xfId="1" applyBorder="1" applyAlignment="1">
      <alignment horizontal="center" vertical="center"/>
    </xf>
    <xf numFmtId="0" fontId="6" fillId="0" borderId="0" xfId="1"/>
    <xf numFmtId="0" fontId="1" fillId="0" borderId="0" xfId="0" applyFont="1" applyAlignment="1">
      <alignment vertical="center"/>
    </xf>
    <xf numFmtId="0" fontId="1" fillId="0" borderId="44" xfId="0" applyFont="1" applyBorder="1"/>
    <xf numFmtId="0" fontId="0" fillId="0" borderId="26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/>
    <xf numFmtId="0" fontId="0" fillId="0" borderId="46" xfId="0" applyBorder="1" applyAlignment="1">
      <alignment horizontal="center"/>
    </xf>
    <xf numFmtId="0" fontId="0" fillId="0" borderId="45" xfId="0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2" borderId="28" xfId="0" applyFont="1" applyFill="1" applyBorder="1"/>
    <xf numFmtId="0" fontId="1" fillId="0" borderId="44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47" xfId="0" applyFont="1" applyBorder="1"/>
    <xf numFmtId="0" fontId="0" fillId="0" borderId="48" xfId="0" applyBorder="1"/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0" fillId="2" borderId="53" xfId="0" applyFill="1" applyBorder="1" applyAlignment="1">
      <alignment horizontal="center"/>
    </xf>
    <xf numFmtId="0" fontId="0" fillId="2" borderId="54" xfId="0" applyFill="1" applyBorder="1" applyAlignment="1">
      <alignment horizontal="center"/>
    </xf>
    <xf numFmtId="0" fontId="0" fillId="2" borderId="55" xfId="0" applyFill="1" applyBorder="1" applyAlignment="1">
      <alignment horizontal="center"/>
    </xf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1" fillId="2" borderId="57" xfId="0" applyFont="1" applyFill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58" xfId="0" applyFont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/>
    </xf>
    <xf numFmtId="0" fontId="1" fillId="2" borderId="59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60" xfId="0" applyFont="1" applyBorder="1" applyAlignment="1">
      <alignment horizontal="center" vertical="center"/>
    </xf>
    <xf numFmtId="0" fontId="1" fillId="2" borderId="61" xfId="0" applyFont="1" applyFill="1" applyBorder="1"/>
    <xf numFmtId="0" fontId="1" fillId="0" borderId="62" xfId="0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66CC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48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EEE4F-88FF-4ED6-9676-F17A554B3F72}">
  <dimension ref="A1:F14"/>
  <sheetViews>
    <sheetView tabSelected="1" zoomScaleNormal="100" workbookViewId="0">
      <selection activeCell="C19" sqref="C19"/>
    </sheetView>
  </sheetViews>
  <sheetFormatPr defaultColWidth="15" defaultRowHeight="15" x14ac:dyDescent="0.25"/>
  <cols>
    <col min="1" max="1" width="30.85546875" style="75" customWidth="1"/>
    <col min="2" max="16384" width="15" style="75"/>
  </cols>
  <sheetData>
    <row r="1" spans="1:6" ht="25.5" customHeight="1" x14ac:dyDescent="0.25">
      <c r="A1" s="126" t="s">
        <v>0</v>
      </c>
      <c r="B1" s="126"/>
      <c r="C1" s="126"/>
      <c r="D1" s="126"/>
      <c r="E1" s="126"/>
      <c r="F1" s="126"/>
    </row>
    <row r="2" spans="1:6" ht="27" customHeight="1" x14ac:dyDescent="0.25">
      <c r="A2" s="82" t="s">
        <v>1</v>
      </c>
      <c r="B2" s="82" t="s">
        <v>2</v>
      </c>
      <c r="C2" s="127" t="s">
        <v>3</v>
      </c>
      <c r="D2" s="127"/>
      <c r="E2" s="127"/>
      <c r="F2" s="82"/>
    </row>
    <row r="3" spans="1:6" ht="33.75" customHeight="1" x14ac:dyDescent="0.25">
      <c r="A3" s="78" t="s">
        <v>4</v>
      </c>
      <c r="B3" s="79">
        <v>5</v>
      </c>
      <c r="C3" s="80" t="s">
        <v>5</v>
      </c>
      <c r="D3" s="80" t="s">
        <v>6</v>
      </c>
      <c r="E3" s="80" t="s">
        <v>7</v>
      </c>
      <c r="F3" s="80" t="s">
        <v>8</v>
      </c>
    </row>
    <row r="4" spans="1:6" ht="33.75" customHeight="1" x14ac:dyDescent="0.25">
      <c r="A4" s="78" t="s">
        <v>9</v>
      </c>
      <c r="B4" s="79">
        <v>5</v>
      </c>
      <c r="C4" s="80" t="s">
        <v>5</v>
      </c>
      <c r="D4" s="80" t="s">
        <v>6</v>
      </c>
      <c r="E4" s="80" t="s">
        <v>7</v>
      </c>
      <c r="F4" s="80" t="s">
        <v>8</v>
      </c>
    </row>
    <row r="5" spans="1:6" ht="33.75" customHeight="1" x14ac:dyDescent="0.25">
      <c r="A5" s="78" t="s">
        <v>10</v>
      </c>
      <c r="B5" s="79">
        <v>5</v>
      </c>
      <c r="C5" s="80" t="s">
        <v>5</v>
      </c>
      <c r="D5" s="80" t="s">
        <v>6</v>
      </c>
      <c r="E5" s="80" t="s">
        <v>7</v>
      </c>
      <c r="F5" s="80" t="s">
        <v>8</v>
      </c>
    </row>
    <row r="6" spans="1:6" ht="33.75" customHeight="1" x14ac:dyDescent="0.25">
      <c r="A6" s="78" t="s">
        <v>11</v>
      </c>
      <c r="B6" s="79">
        <v>4</v>
      </c>
      <c r="C6" s="80" t="s">
        <v>5</v>
      </c>
      <c r="D6" s="80" t="s">
        <v>6</v>
      </c>
      <c r="E6" s="80" t="s">
        <v>7</v>
      </c>
      <c r="F6" s="80" t="s">
        <v>8</v>
      </c>
    </row>
    <row r="7" spans="1:6" ht="33.75" customHeight="1" x14ac:dyDescent="0.25">
      <c r="A7" s="78" t="s">
        <v>12</v>
      </c>
      <c r="B7" s="79">
        <v>4</v>
      </c>
      <c r="C7" s="80" t="s">
        <v>5</v>
      </c>
      <c r="D7" s="80" t="s">
        <v>6</v>
      </c>
      <c r="E7" s="80" t="s">
        <v>7</v>
      </c>
      <c r="F7" s="80" t="s">
        <v>8</v>
      </c>
    </row>
    <row r="8" spans="1:6" ht="33.75" customHeight="1" x14ac:dyDescent="0.25">
      <c r="A8" s="78" t="s">
        <v>13</v>
      </c>
      <c r="B8" s="79">
        <v>4</v>
      </c>
      <c r="C8" s="80" t="s">
        <v>5</v>
      </c>
      <c r="D8" s="80" t="s">
        <v>6</v>
      </c>
      <c r="E8" s="80" t="s">
        <v>7</v>
      </c>
      <c r="F8" s="80" t="s">
        <v>8</v>
      </c>
    </row>
    <row r="9" spans="1:6" ht="33.75" customHeight="1" x14ac:dyDescent="0.25">
      <c r="A9" s="78" t="s">
        <v>14</v>
      </c>
      <c r="B9" s="79">
        <v>4</v>
      </c>
      <c r="C9" s="80" t="s">
        <v>5</v>
      </c>
      <c r="D9" s="80" t="s">
        <v>6</v>
      </c>
      <c r="E9" s="80" t="s">
        <v>7</v>
      </c>
      <c r="F9" s="80" t="s">
        <v>8</v>
      </c>
    </row>
    <row r="10" spans="1:6" ht="33.75" customHeight="1" x14ac:dyDescent="0.25">
      <c r="A10" s="78" t="s">
        <v>15</v>
      </c>
      <c r="B10" s="79">
        <v>4</v>
      </c>
      <c r="C10" s="80" t="s">
        <v>5</v>
      </c>
      <c r="D10" s="80" t="s">
        <v>6</v>
      </c>
      <c r="E10" s="80" t="s">
        <v>7</v>
      </c>
      <c r="F10" s="80" t="s">
        <v>8</v>
      </c>
    </row>
    <row r="11" spans="1:6" ht="33.75" customHeight="1" x14ac:dyDescent="0.25">
      <c r="A11" s="78" t="s">
        <v>16</v>
      </c>
      <c r="B11" s="79">
        <v>4</v>
      </c>
      <c r="C11" s="80" t="s">
        <v>5</v>
      </c>
      <c r="D11" s="80" t="s">
        <v>6</v>
      </c>
      <c r="E11" s="80" t="s">
        <v>7</v>
      </c>
      <c r="F11" s="80" t="s">
        <v>8</v>
      </c>
    </row>
    <row r="12" spans="1:6" ht="33.75" customHeight="1" x14ac:dyDescent="0.25">
      <c r="A12" s="78" t="s">
        <v>17</v>
      </c>
      <c r="B12" s="79">
        <v>3</v>
      </c>
      <c r="C12" s="80" t="s">
        <v>5</v>
      </c>
      <c r="D12" s="80" t="s">
        <v>6</v>
      </c>
      <c r="E12" s="80" t="s">
        <v>7</v>
      </c>
      <c r="F12" s="80" t="s">
        <v>8</v>
      </c>
    </row>
    <row r="13" spans="1:6" ht="33.75" customHeight="1" x14ac:dyDescent="0.25">
      <c r="A13" s="76" t="s">
        <v>18</v>
      </c>
      <c r="B13" s="77">
        <v>36</v>
      </c>
      <c r="C13" s="125" t="s">
        <v>19</v>
      </c>
      <c r="D13" s="125"/>
      <c r="E13" s="125"/>
      <c r="F13" s="125"/>
    </row>
    <row r="14" spans="1:6" ht="33.75" customHeight="1" x14ac:dyDescent="0.25">
      <c r="A14" s="76" t="s">
        <v>20</v>
      </c>
      <c r="B14" s="77">
        <v>81</v>
      </c>
      <c r="C14" s="125" t="s">
        <v>19</v>
      </c>
      <c r="D14" s="125"/>
      <c r="E14" s="125"/>
      <c r="F14" s="125"/>
    </row>
  </sheetData>
  <mergeCells count="4">
    <mergeCell ref="C13:F13"/>
    <mergeCell ref="C14:F14"/>
    <mergeCell ref="A1:F1"/>
    <mergeCell ref="C2:E2"/>
  </mergeCells>
  <hyperlinks>
    <hyperlink ref="C3" location="'President of the Guild - OAK'!A1" display="OAK" xr:uid="{240FC8C3-FE54-4A96-99F2-7A28918124E0}"/>
    <hyperlink ref="C4" location="'General Secretary - OAK'!A1" display="OAK" xr:uid="{86277B3D-51CB-4A8A-BD2F-708533F138C9}"/>
    <hyperlink ref="C5" location="'Sports Representative - OAK'!A1" display="OAK" xr:uid="{A317C009-6648-43A8-8E9D-4F767B75E7CB}"/>
    <hyperlink ref="C6" location="'Pres. of Public Affairs - OAK'!A1" display="OAK" xr:uid="{2372C989-F5F8-4E00-9CA4-57EA1E02B80D}"/>
    <hyperlink ref="C7" location="'President of Societies - OAK'!A1" display="OAK" xr:uid="{5CB9839F-401F-42E1-8C6E-B4F70D143011}"/>
    <hyperlink ref="C8" location="'Wellbeing Officer - OAK'!A1" display="OAK" xr:uid="{BEE7BB2E-B145-4579-B455-606A1963EF33}"/>
    <hyperlink ref="C9" location="'Women''s Officer - OAK'!A1" display="OAK" xr:uid="{C44BCDA5-3B5E-463D-AB6D-212BA04560ED}"/>
    <hyperlink ref="C10" location="'Pres. of Education Coun - OAK'!A1" display="OAK" xr:uid="{3730A5BA-0B0E-4F04-9C9D-6E0263842B36}"/>
    <hyperlink ref="C11" location="'Environment Officer - OAK'!A1" display="OAK" xr:uid="{D610D19E-9814-4CEA-B4FC-6C3FB15B4583}"/>
    <hyperlink ref="C12" location="'International Students - OAK'!A1" display="OAK" xr:uid="{946ACD89-AD73-4E3B-8341-F5C91557CCD8}"/>
    <hyperlink ref="D3" location="'President of the Guild - REID'!A1" display="REID" xr:uid="{265BA45B-E38E-4791-B9B4-301F0CBB6C7E}"/>
    <hyperlink ref="E3" location="'President of the Guild - MOBILE'!A1" display="MOBILE" xr:uid="{2A1D5902-AE0F-4B50-ABF0-F64451D2E9F5}"/>
    <hyperlink ref="F3" location="'President - OVERALL'!A1" display="OVERALL" xr:uid="{D1CADDC5-601B-4E16-8001-873CD727DAD4}"/>
    <hyperlink ref="D4" location="'General Secretary - REID'!A1" display="REID" xr:uid="{3A6B013B-EEB8-4CBC-AD91-BEFEE0A0E29C}"/>
    <hyperlink ref="E4" location="'General Secretary - MOBILE'!A1" display="MOBILE" xr:uid="{81820840-C425-4579-86CB-1C836EE59EC2}"/>
    <hyperlink ref="F4" location="'General Secretary - Overall'!A1" display="OVERALL" xr:uid="{4A0BD8C8-2C97-4EDB-9691-729CBE8EA8A0}"/>
    <hyperlink ref="D5" location="'Sports Representative - REID'!A1" display="REID" xr:uid="{BC091A4B-D50B-4446-9F86-08CECC275EF3}"/>
    <hyperlink ref="E5" location="'Sports Representative - MOBILE'!A1" display="MOBILE" xr:uid="{6E1B7A4D-F8E8-4006-A93C-9E359F5618CC}"/>
    <hyperlink ref="F5" location="'Sports Representative - Overall'!A1" display="OVERALL" xr:uid="{D7082982-F4BC-4842-9C3E-D13A85861301}"/>
    <hyperlink ref="D6" location="'Pres. of Public Affairs - REID'!A1" display="REID" xr:uid="{C168478F-20DB-41FC-8D83-2B8C2C632FA2}"/>
    <hyperlink ref="E6" location="'Pres. of Public Affairs - MOBIL'!A1" display="MOBILE" xr:uid="{C5058639-1997-4483-9C8F-F959F48178DF}"/>
    <hyperlink ref="F6" location="'Pres. of Public Affairs - OVERA'!A1" display="OVERALL" xr:uid="{B6FE55F6-EFD2-495A-B824-1E1655B52780}"/>
    <hyperlink ref="D7" location="'President of Societies - REID'!A1" display="REID" xr:uid="{55831C00-362D-4DF5-9C3A-6BF423062E0A}"/>
    <hyperlink ref="E7" location="'President of Societies - MOBILE'!A1" display="MOBILE" xr:uid="{E252D437-5810-488F-BC31-9557DC42E673}"/>
    <hyperlink ref="F7" location="'President of Societies - OVERAL'!A1" display="OVERALL" xr:uid="{B0CA3FA0-6B8F-4D2D-B59D-004B194F6F83}"/>
    <hyperlink ref="D8" location="'Wellbeing Officer - REID'!A1" display="REID" xr:uid="{1DF8E21E-0290-4921-AA7A-B1BC06D4CC61}"/>
    <hyperlink ref="E8" location="'Wellbeing Officer - MOBILE'!A1" display="MOBILE" xr:uid="{3597847E-4344-4B32-BBF1-6399907746F3}"/>
    <hyperlink ref="F8" location="'Wellbeing Officer - Overall'!A1" display="OVERALL" xr:uid="{8C1475E0-82E5-4F70-BF6D-938255946A00}"/>
    <hyperlink ref="D9" location="'Women''s Officer - REID'!A1" display="REID" xr:uid="{0847412A-ECBE-40FC-8504-DE594518428C}"/>
    <hyperlink ref="E9" location="'Women''s Officer - MOBILE'!A1" display="MOBILE" xr:uid="{59A83BDA-6B24-4FD5-8A46-ED8B282E40F5}"/>
    <hyperlink ref="F9" location="'Women''s Officer - Overall'!A1" display="OVERALL" xr:uid="{B3EC77B3-E513-4667-B27B-672305D35170}"/>
    <hyperlink ref="D10" location="'Pres. of Education Coun - REID'!A1" display="REID" xr:uid="{3169CF9F-2A4D-443D-80BB-009563880DF7}"/>
    <hyperlink ref="E10" location="'Pres. of Education Coun - MOBIL'!A1" display="MOBILE" xr:uid="{CEDFF75E-F96B-4EAE-BE83-903060F9628E}"/>
    <hyperlink ref="F10" location="'Pres. of Ed Coun - Overall'!A1" display="OVERALL" xr:uid="{EF56D7BD-80DC-4EF0-86C8-9631391CFB3C}"/>
    <hyperlink ref="D11" location="'Environment Officer - REID'!A1" display="REID" xr:uid="{7A50CF9E-C947-4EAE-BFB8-71D9CB6AAD3C}"/>
    <hyperlink ref="E11" location="'Environment Officer - MOBILE'!A1" display="MOBILE" xr:uid="{FC4FCD0E-A2E3-4734-B462-B56B68D724B9}"/>
    <hyperlink ref="F11" location="'Environment Officer - Overall'!A1" display="OVERALL" xr:uid="{95D8BF39-58AA-4FD4-AFFF-1FC31456A671}"/>
    <hyperlink ref="D12" location="'International Students - REID'!A1" display="REID" xr:uid="{781CFAB2-B4F2-4A95-8B52-D9CA14A71AFC}"/>
    <hyperlink ref="E12" location="'International Students - MOBILE'!A1" display="MOBILE" xr:uid="{2A16D963-FB6F-4EA5-BD81-09CE01FCECB5}"/>
    <hyperlink ref="F12" location="'International Students- Overall'!A1" display="OVERALL" xr:uid="{8C0DC7AF-69F6-4617-8477-DA971F5FA44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71011-1939-48BF-98C2-035460F61E5C}">
  <sheetPr>
    <tabColor theme="0" tint="-4.9989318521683403E-2"/>
  </sheetPr>
  <dimension ref="A1:M13"/>
  <sheetViews>
    <sheetView zoomScaleNormal="100" workbookViewId="0">
      <selection activeCell="B6" sqref="B6"/>
    </sheetView>
  </sheetViews>
  <sheetFormatPr defaultRowHeight="15" x14ac:dyDescent="0.25"/>
  <cols>
    <col min="1" max="10" width="15.5703125" customWidth="1"/>
    <col min="12" max="12" width="17" bestFit="1" customWidth="1"/>
  </cols>
  <sheetData>
    <row r="1" spans="1:13" ht="23.25" x14ac:dyDescent="0.35">
      <c r="A1" s="128" t="s">
        <v>21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3" ht="15.75" thickBot="1" x14ac:dyDescent="0.3">
      <c r="A2" s="81" t="s">
        <v>22</v>
      </c>
    </row>
    <row r="3" spans="1:13" ht="45.75" thickBot="1" x14ac:dyDescent="0.3">
      <c r="A3" s="9" t="s">
        <v>2</v>
      </c>
      <c r="B3" s="8" t="s">
        <v>23</v>
      </c>
      <c r="C3" s="2" t="s">
        <v>24</v>
      </c>
      <c r="D3" s="2" t="s">
        <v>25</v>
      </c>
      <c r="E3" s="4" t="s">
        <v>26</v>
      </c>
      <c r="F3" s="4" t="s">
        <v>27</v>
      </c>
      <c r="G3" s="4" t="s">
        <v>28</v>
      </c>
      <c r="H3" s="6" t="s">
        <v>29</v>
      </c>
      <c r="I3" s="3" t="s">
        <v>30</v>
      </c>
      <c r="J3" s="7" t="s">
        <v>31</v>
      </c>
    </row>
    <row r="4" spans="1:13" s="1" customFormat="1" ht="24.95" customHeight="1" x14ac:dyDescent="0.25">
      <c r="A4" s="10" t="s">
        <v>32</v>
      </c>
      <c r="B4" s="46">
        <v>507</v>
      </c>
      <c r="C4" s="47">
        <v>190</v>
      </c>
      <c r="D4" s="47">
        <v>128</v>
      </c>
      <c r="E4" s="47">
        <v>326</v>
      </c>
      <c r="F4" s="47">
        <v>62</v>
      </c>
      <c r="G4" s="48"/>
      <c r="H4" s="46">
        <f>SUM(B4:G4)</f>
        <v>1213</v>
      </c>
      <c r="I4" s="48">
        <v>122</v>
      </c>
      <c r="J4" s="92">
        <f>SUM(H4:I4)</f>
        <v>1335</v>
      </c>
      <c r="L4" s="1" t="s">
        <v>33</v>
      </c>
      <c r="M4" s="93">
        <f>H4/2</f>
        <v>606.5</v>
      </c>
    </row>
    <row r="5" spans="1:13" ht="24.95" customHeight="1" x14ac:dyDescent="0.25">
      <c r="A5" s="20" t="s">
        <v>34</v>
      </c>
      <c r="B5" s="31">
        <v>8</v>
      </c>
      <c r="C5" s="29">
        <v>1</v>
      </c>
      <c r="D5" s="29">
        <v>3</v>
      </c>
      <c r="E5" s="29">
        <v>6</v>
      </c>
      <c r="F5" s="29"/>
      <c r="G5" s="30">
        <v>22</v>
      </c>
      <c r="H5" s="46">
        <f t="shared" ref="H5:H9" si="0">SUM(B5:G5)</f>
        <v>40</v>
      </c>
      <c r="I5" s="30"/>
      <c r="J5" s="32"/>
    </row>
    <row r="6" spans="1:13" s="1" customFormat="1" ht="24.95" customHeight="1" x14ac:dyDescent="0.25">
      <c r="A6" s="17" t="s">
        <v>35</v>
      </c>
      <c r="B6" s="34">
        <v>515</v>
      </c>
      <c r="C6" s="52">
        <v>191</v>
      </c>
      <c r="D6" s="52">
        <v>131</v>
      </c>
      <c r="E6" s="52">
        <v>332</v>
      </c>
      <c r="F6" s="52">
        <f>SUM(F3:F4)</f>
        <v>62</v>
      </c>
      <c r="G6" s="35">
        <f>SUM(G4:G5)</f>
        <v>22</v>
      </c>
      <c r="H6" s="46">
        <f t="shared" si="0"/>
        <v>1253</v>
      </c>
      <c r="I6" s="35">
        <f>I4</f>
        <v>122</v>
      </c>
      <c r="J6" s="36">
        <f>SUM(H6:I6)</f>
        <v>1375</v>
      </c>
    </row>
    <row r="7" spans="1:13" ht="24.95" customHeight="1" x14ac:dyDescent="0.25">
      <c r="A7" s="57" t="s">
        <v>36</v>
      </c>
      <c r="B7" s="31">
        <v>24</v>
      </c>
      <c r="C7" s="29">
        <v>4</v>
      </c>
      <c r="D7" s="29"/>
      <c r="E7" s="29">
        <v>24</v>
      </c>
      <c r="F7" s="29"/>
      <c r="G7" s="30">
        <v>76</v>
      </c>
      <c r="H7" s="46">
        <f t="shared" si="0"/>
        <v>128</v>
      </c>
      <c r="I7" s="30"/>
      <c r="J7" s="32"/>
    </row>
    <row r="8" spans="1:13" s="1" customFormat="1" ht="24.95" customHeight="1" x14ac:dyDescent="0.25">
      <c r="A8" s="17" t="s">
        <v>35</v>
      </c>
      <c r="B8" s="34">
        <f t="shared" ref="B8:G8" si="1">SUM(B6:B7)</f>
        <v>539</v>
      </c>
      <c r="C8" s="52">
        <f t="shared" si="1"/>
        <v>195</v>
      </c>
      <c r="D8" s="52">
        <f t="shared" si="1"/>
        <v>131</v>
      </c>
      <c r="E8" s="52">
        <f t="shared" si="1"/>
        <v>356</v>
      </c>
      <c r="F8" s="52">
        <f t="shared" si="1"/>
        <v>62</v>
      </c>
      <c r="G8" s="35">
        <f t="shared" si="1"/>
        <v>98</v>
      </c>
      <c r="H8" s="46">
        <f t="shared" si="0"/>
        <v>1381</v>
      </c>
      <c r="I8" s="35">
        <f>I4</f>
        <v>122</v>
      </c>
      <c r="J8" s="36">
        <f>SUM(H8:I8)</f>
        <v>1503</v>
      </c>
    </row>
    <row r="9" spans="1:13" ht="24.95" customHeight="1" x14ac:dyDescent="0.25">
      <c r="A9" s="57" t="s">
        <v>37</v>
      </c>
      <c r="B9" s="87">
        <v>47</v>
      </c>
      <c r="C9" s="73"/>
      <c r="D9" s="73"/>
      <c r="E9" s="73">
        <v>22</v>
      </c>
      <c r="F9" s="73"/>
      <c r="G9" s="62">
        <v>121</v>
      </c>
      <c r="H9" s="46">
        <f t="shared" si="0"/>
        <v>190</v>
      </c>
      <c r="I9" s="62"/>
      <c r="J9" s="88"/>
    </row>
    <row r="10" spans="1:13" s="1" customFormat="1" ht="24.95" customHeight="1" x14ac:dyDescent="0.25">
      <c r="A10" s="11" t="s">
        <v>35</v>
      </c>
      <c r="B10" s="21">
        <f>SUM(B8:B9)</f>
        <v>586</v>
      </c>
      <c r="C10" s="21">
        <f t="shared" ref="C10:F10" si="2">SUM(C8:C9)</f>
        <v>195</v>
      </c>
      <c r="D10" s="21">
        <f t="shared" si="2"/>
        <v>131</v>
      </c>
      <c r="E10" s="21">
        <f t="shared" si="2"/>
        <v>378</v>
      </c>
      <c r="F10" s="21">
        <f t="shared" si="2"/>
        <v>62</v>
      </c>
      <c r="G10" s="21">
        <f>SUM(G8:G9)</f>
        <v>219</v>
      </c>
      <c r="H10" s="22">
        <f>SUM(B10:G10)</f>
        <v>1571</v>
      </c>
      <c r="I10" s="23">
        <f>I4</f>
        <v>122</v>
      </c>
      <c r="J10" s="24">
        <f>SUM(H10:I10)</f>
        <v>1693</v>
      </c>
    </row>
    <row r="11" spans="1:13" ht="30" customHeight="1" x14ac:dyDescent="0.25"/>
    <row r="12" spans="1:13" ht="30" customHeight="1" x14ac:dyDescent="0.25"/>
    <row r="13" spans="1:13" ht="30" customHeight="1" x14ac:dyDescent="0.25"/>
  </sheetData>
  <mergeCells count="1">
    <mergeCell ref="A1:J1"/>
  </mergeCells>
  <hyperlinks>
    <hyperlink ref="A2" location="HOME!A1" display="HOME" xr:uid="{1EDFBD86-512C-47FD-B0F4-A074F0C01036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C0550-A8CA-4F7E-AD7C-9381B4262872}">
  <sheetPr>
    <tabColor theme="0" tint="-4.9989318521683403E-2"/>
  </sheetPr>
  <dimension ref="A1:M13"/>
  <sheetViews>
    <sheetView zoomScaleNormal="100" workbookViewId="0">
      <selection activeCell="B6" sqref="B6:G6"/>
    </sheetView>
  </sheetViews>
  <sheetFormatPr defaultRowHeight="15" x14ac:dyDescent="0.25"/>
  <cols>
    <col min="1" max="10" width="15.5703125" customWidth="1"/>
    <col min="12" max="12" width="15.5703125" bestFit="1" customWidth="1"/>
  </cols>
  <sheetData>
    <row r="1" spans="1:13" ht="23.25" x14ac:dyDescent="0.35">
      <c r="A1" s="128" t="s">
        <v>38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3" ht="15.75" thickBot="1" x14ac:dyDescent="0.3">
      <c r="A2" s="81" t="s">
        <v>22</v>
      </c>
    </row>
    <row r="3" spans="1:13" ht="45.75" thickBot="1" x14ac:dyDescent="0.3">
      <c r="A3" s="9" t="s">
        <v>2</v>
      </c>
      <c r="B3" s="8" t="s">
        <v>23</v>
      </c>
      <c r="C3" s="2" t="s">
        <v>24</v>
      </c>
      <c r="D3" s="2" t="s">
        <v>25</v>
      </c>
      <c r="E3" s="4" t="s">
        <v>26</v>
      </c>
      <c r="F3" s="4" t="s">
        <v>27</v>
      </c>
      <c r="G3" s="4" t="s">
        <v>28</v>
      </c>
      <c r="H3" s="6" t="s">
        <v>29</v>
      </c>
      <c r="I3" s="3" t="s">
        <v>30</v>
      </c>
      <c r="J3" s="7" t="s">
        <v>31</v>
      </c>
    </row>
    <row r="4" spans="1:13" s="1" customFormat="1" ht="24.95" customHeight="1" x14ac:dyDescent="0.25">
      <c r="A4" s="10" t="s">
        <v>32</v>
      </c>
      <c r="B4" s="46">
        <v>717</v>
      </c>
      <c r="C4" s="47">
        <v>175</v>
      </c>
      <c r="D4" s="47">
        <v>149</v>
      </c>
      <c r="E4" s="47">
        <v>534</v>
      </c>
      <c r="F4" s="47">
        <v>52</v>
      </c>
      <c r="G4" s="48"/>
      <c r="H4" s="46">
        <f>SUM(B4:G4)</f>
        <v>1627</v>
      </c>
      <c r="I4" s="48">
        <v>96</v>
      </c>
      <c r="J4" s="92">
        <f>SUM(H4:I4)</f>
        <v>1723</v>
      </c>
      <c r="L4" s="1" t="s">
        <v>33</v>
      </c>
      <c r="M4" s="93">
        <f>H4/2</f>
        <v>813.5</v>
      </c>
    </row>
    <row r="5" spans="1:13" ht="24.95" customHeight="1" x14ac:dyDescent="0.25">
      <c r="A5" s="20" t="s">
        <v>34</v>
      </c>
      <c r="B5" s="31">
        <v>6</v>
      </c>
      <c r="C5" s="29">
        <v>3</v>
      </c>
      <c r="D5" s="29">
        <v>3</v>
      </c>
      <c r="E5" s="29">
        <v>17</v>
      </c>
      <c r="F5" s="29"/>
      <c r="G5" s="30">
        <v>23</v>
      </c>
      <c r="H5" s="46">
        <f t="shared" ref="H5:H9" si="0">SUM(B5:G5)</f>
        <v>52</v>
      </c>
      <c r="I5" s="30"/>
      <c r="J5" s="32"/>
    </row>
    <row r="6" spans="1:13" s="1" customFormat="1" ht="24.95" customHeight="1" x14ac:dyDescent="0.25">
      <c r="A6" s="17" t="s">
        <v>35</v>
      </c>
      <c r="B6" s="34">
        <f>SUM(B4:B5)</f>
        <v>723</v>
      </c>
      <c r="C6" s="34">
        <f t="shared" ref="C6:G6" si="1">SUM(C4:C5)</f>
        <v>178</v>
      </c>
      <c r="D6" s="34">
        <f t="shared" si="1"/>
        <v>152</v>
      </c>
      <c r="E6" s="34">
        <f t="shared" si="1"/>
        <v>551</v>
      </c>
      <c r="F6" s="34">
        <f t="shared" si="1"/>
        <v>52</v>
      </c>
      <c r="G6" s="34">
        <f t="shared" si="1"/>
        <v>23</v>
      </c>
      <c r="H6" s="46">
        <f t="shared" si="0"/>
        <v>1679</v>
      </c>
      <c r="I6" s="35">
        <f>I4</f>
        <v>96</v>
      </c>
      <c r="J6" s="36">
        <f>SUM(H6:I6)</f>
        <v>1775</v>
      </c>
    </row>
    <row r="7" spans="1:13" ht="24.95" customHeight="1" x14ac:dyDescent="0.25">
      <c r="A7" s="57" t="s">
        <v>36</v>
      </c>
      <c r="B7" s="31">
        <v>26</v>
      </c>
      <c r="C7" s="29">
        <v>4</v>
      </c>
      <c r="D7" s="29"/>
      <c r="E7" s="29">
        <v>28</v>
      </c>
      <c r="F7" s="29"/>
      <c r="G7" s="30">
        <v>91</v>
      </c>
      <c r="H7" s="46">
        <f t="shared" si="0"/>
        <v>149</v>
      </c>
      <c r="I7" s="30"/>
      <c r="J7" s="32"/>
    </row>
    <row r="8" spans="1:13" s="1" customFormat="1" ht="24.95" customHeight="1" x14ac:dyDescent="0.25">
      <c r="A8" s="17" t="s">
        <v>35</v>
      </c>
      <c r="B8" s="34">
        <f t="shared" ref="B8:G8" si="2">SUM(B6:B7)</f>
        <v>749</v>
      </c>
      <c r="C8" s="52">
        <f t="shared" si="2"/>
        <v>182</v>
      </c>
      <c r="D8" s="52">
        <f t="shared" si="2"/>
        <v>152</v>
      </c>
      <c r="E8" s="52">
        <f t="shared" si="2"/>
        <v>579</v>
      </c>
      <c r="F8" s="52">
        <f t="shared" si="2"/>
        <v>52</v>
      </c>
      <c r="G8" s="35">
        <f t="shared" si="2"/>
        <v>114</v>
      </c>
      <c r="H8" s="46">
        <f t="shared" si="0"/>
        <v>1828</v>
      </c>
      <c r="I8" s="35">
        <f>I4</f>
        <v>96</v>
      </c>
      <c r="J8" s="36">
        <f>SUM(H8:I8)</f>
        <v>1924</v>
      </c>
    </row>
    <row r="9" spans="1:13" ht="24.95" customHeight="1" x14ac:dyDescent="0.25">
      <c r="A9" s="57" t="s">
        <v>37</v>
      </c>
      <c r="B9" s="87">
        <v>36</v>
      </c>
      <c r="C9" s="73"/>
      <c r="D9" s="73"/>
      <c r="E9" s="73">
        <v>25</v>
      </c>
      <c r="F9" s="73"/>
      <c r="G9" s="62">
        <v>114</v>
      </c>
      <c r="H9" s="46">
        <f t="shared" si="0"/>
        <v>175</v>
      </c>
      <c r="I9" s="62"/>
      <c r="J9" s="88"/>
    </row>
    <row r="10" spans="1:13" s="1" customFormat="1" ht="24.95" customHeight="1" x14ac:dyDescent="0.25">
      <c r="A10" s="11" t="s">
        <v>35</v>
      </c>
      <c r="B10" s="21">
        <f>SUM(B8:B9)</f>
        <v>785</v>
      </c>
      <c r="C10" s="21">
        <f t="shared" ref="C10:F10" si="3">SUM(C8:C9)</f>
        <v>182</v>
      </c>
      <c r="D10" s="21">
        <f t="shared" si="3"/>
        <v>152</v>
      </c>
      <c r="E10" s="21">
        <f t="shared" si="3"/>
        <v>604</v>
      </c>
      <c r="F10" s="21">
        <f t="shared" si="3"/>
        <v>52</v>
      </c>
      <c r="G10" s="21">
        <f>SUM(G8:G9)</f>
        <v>228</v>
      </c>
      <c r="H10" s="22">
        <f>SUM(B10:G10)</f>
        <v>2003</v>
      </c>
      <c r="I10" s="23">
        <f>I4</f>
        <v>96</v>
      </c>
      <c r="J10" s="24">
        <f>SUM(H10:I10)</f>
        <v>2099</v>
      </c>
    </row>
    <row r="11" spans="1:13" ht="30" customHeight="1" x14ac:dyDescent="0.25"/>
    <row r="12" spans="1:13" ht="30" customHeight="1" x14ac:dyDescent="0.25"/>
    <row r="13" spans="1:13" ht="30" customHeight="1" x14ac:dyDescent="0.25"/>
  </sheetData>
  <mergeCells count="1">
    <mergeCell ref="A1:J1"/>
  </mergeCells>
  <hyperlinks>
    <hyperlink ref="A2" location="HOME!A1" display="HOME" xr:uid="{48FB693F-C6FB-4875-8393-076700897BE1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4C39B-6FE7-491B-8BED-8AA9EEF5BC12}">
  <sheetPr>
    <tabColor theme="0" tint="-4.9989318521683403E-2"/>
  </sheetPr>
  <dimension ref="A1:M13"/>
  <sheetViews>
    <sheetView zoomScaleNormal="100" workbookViewId="0">
      <selection activeCell="H6" sqref="H6"/>
    </sheetView>
  </sheetViews>
  <sheetFormatPr defaultRowHeight="15" x14ac:dyDescent="0.25"/>
  <cols>
    <col min="1" max="10" width="15.5703125" customWidth="1"/>
    <col min="12" max="12" width="15.5703125" bestFit="1" customWidth="1"/>
  </cols>
  <sheetData>
    <row r="1" spans="1:13" ht="23.25" x14ac:dyDescent="0.35">
      <c r="A1" s="128" t="s">
        <v>39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3" ht="15.75" thickBot="1" x14ac:dyDescent="0.3">
      <c r="A2" s="81" t="s">
        <v>22</v>
      </c>
    </row>
    <row r="3" spans="1:13" ht="45.75" thickBot="1" x14ac:dyDescent="0.3">
      <c r="A3" s="9" t="s">
        <v>2</v>
      </c>
      <c r="B3" s="8" t="s">
        <v>23</v>
      </c>
      <c r="C3" s="2" t="s">
        <v>24</v>
      </c>
      <c r="D3" s="2" t="s">
        <v>25</v>
      </c>
      <c r="E3" s="4" t="s">
        <v>26</v>
      </c>
      <c r="F3" s="4" t="s">
        <v>27</v>
      </c>
      <c r="G3" s="4" t="s">
        <v>28</v>
      </c>
      <c r="H3" s="6" t="s">
        <v>29</v>
      </c>
      <c r="I3" s="3" t="s">
        <v>30</v>
      </c>
      <c r="J3" s="7" t="s">
        <v>31</v>
      </c>
    </row>
    <row r="4" spans="1:13" s="1" customFormat="1" ht="24.95" customHeight="1" x14ac:dyDescent="0.25">
      <c r="A4" s="10" t="s">
        <v>32</v>
      </c>
      <c r="B4" s="46">
        <v>98</v>
      </c>
      <c r="C4" s="47">
        <v>40</v>
      </c>
      <c r="D4" s="47">
        <v>29</v>
      </c>
      <c r="E4" s="47">
        <v>90</v>
      </c>
      <c r="F4" s="47">
        <v>8</v>
      </c>
      <c r="G4" s="48"/>
      <c r="H4" s="46">
        <f>SUM(B4:G4)</f>
        <v>265</v>
      </c>
      <c r="I4" s="48">
        <v>8</v>
      </c>
      <c r="J4" s="92">
        <f>SUM(H4:I4)</f>
        <v>273</v>
      </c>
      <c r="L4" s="1" t="s">
        <v>33</v>
      </c>
      <c r="M4" s="93">
        <f>H4/2</f>
        <v>132.5</v>
      </c>
    </row>
    <row r="5" spans="1:13" ht="24.95" customHeight="1" x14ac:dyDescent="0.25">
      <c r="A5" s="20" t="s">
        <v>34</v>
      </c>
      <c r="B5" s="31">
        <v>1</v>
      </c>
      <c r="C5" s="29">
        <v>1</v>
      </c>
      <c r="D5" s="29">
        <v>1</v>
      </c>
      <c r="E5" s="29">
        <v>2</v>
      </c>
      <c r="F5" s="29"/>
      <c r="G5" s="30">
        <v>3</v>
      </c>
      <c r="H5" s="46">
        <f t="shared" ref="H5:H9" si="0">SUM(B5:G5)</f>
        <v>8</v>
      </c>
      <c r="I5" s="30"/>
      <c r="J5" s="32"/>
    </row>
    <row r="6" spans="1:13" s="1" customFormat="1" ht="24.95" customHeight="1" x14ac:dyDescent="0.25">
      <c r="A6" s="17" t="s">
        <v>35</v>
      </c>
      <c r="B6" s="34">
        <f>SUM(B4:B5)</f>
        <v>99</v>
      </c>
      <c r="C6" s="34">
        <f t="shared" ref="C6:G6" si="1">SUM(C4:C5)</f>
        <v>41</v>
      </c>
      <c r="D6" s="34">
        <f t="shared" si="1"/>
        <v>30</v>
      </c>
      <c r="E6" s="34">
        <f t="shared" si="1"/>
        <v>92</v>
      </c>
      <c r="F6" s="34">
        <f t="shared" si="1"/>
        <v>8</v>
      </c>
      <c r="G6" s="34">
        <f t="shared" si="1"/>
        <v>3</v>
      </c>
      <c r="H6" s="46">
        <f t="shared" si="0"/>
        <v>273</v>
      </c>
      <c r="I6" s="35">
        <f>I4</f>
        <v>8</v>
      </c>
      <c r="J6" s="36">
        <f>SUM(H6:I6)</f>
        <v>281</v>
      </c>
    </row>
    <row r="7" spans="1:13" ht="24.95" customHeight="1" x14ac:dyDescent="0.25">
      <c r="A7" s="57" t="s">
        <v>36</v>
      </c>
      <c r="B7" s="31">
        <v>4</v>
      </c>
      <c r="C7" s="29">
        <v>1</v>
      </c>
      <c r="D7" s="29">
        <v>30</v>
      </c>
      <c r="E7" s="29">
        <v>5</v>
      </c>
      <c r="F7" s="29"/>
      <c r="G7" s="30">
        <v>19</v>
      </c>
      <c r="H7" s="46">
        <f t="shared" si="0"/>
        <v>59</v>
      </c>
      <c r="I7" s="30"/>
      <c r="J7" s="32"/>
    </row>
    <row r="8" spans="1:13" s="1" customFormat="1" ht="24.95" customHeight="1" x14ac:dyDescent="0.25">
      <c r="A8" s="17" t="s">
        <v>35</v>
      </c>
      <c r="B8" s="34">
        <f t="shared" ref="B8:G8" si="2">SUM(B6:B7)</f>
        <v>103</v>
      </c>
      <c r="C8" s="52">
        <f t="shared" si="2"/>
        <v>42</v>
      </c>
      <c r="D8" s="52">
        <f t="shared" si="2"/>
        <v>60</v>
      </c>
      <c r="E8" s="52">
        <f t="shared" si="2"/>
        <v>97</v>
      </c>
      <c r="F8" s="52">
        <f t="shared" si="2"/>
        <v>8</v>
      </c>
      <c r="G8" s="35">
        <f t="shared" si="2"/>
        <v>22</v>
      </c>
      <c r="H8" s="46">
        <f t="shared" si="0"/>
        <v>332</v>
      </c>
      <c r="I8" s="35">
        <f>I4</f>
        <v>8</v>
      </c>
      <c r="J8" s="36">
        <f>SUM(H8:I8)</f>
        <v>340</v>
      </c>
    </row>
    <row r="9" spans="1:13" ht="24.95" customHeight="1" x14ac:dyDescent="0.25">
      <c r="A9" s="57" t="s">
        <v>37</v>
      </c>
      <c r="B9" s="87">
        <v>5</v>
      </c>
      <c r="C9" s="73"/>
      <c r="D9" s="73"/>
      <c r="E9" s="73">
        <v>6</v>
      </c>
      <c r="F9" s="73"/>
      <c r="G9" s="62">
        <v>29</v>
      </c>
      <c r="H9" s="46">
        <f t="shared" si="0"/>
        <v>40</v>
      </c>
      <c r="I9" s="62"/>
      <c r="J9" s="88"/>
    </row>
    <row r="10" spans="1:13" s="1" customFormat="1" ht="24.95" customHeight="1" x14ac:dyDescent="0.25">
      <c r="A10" s="11" t="s">
        <v>35</v>
      </c>
      <c r="B10" s="21">
        <f>SUM(B8:B9)</f>
        <v>108</v>
      </c>
      <c r="C10" s="21">
        <f t="shared" ref="C10:F10" si="3">SUM(C8:C9)</f>
        <v>42</v>
      </c>
      <c r="D10" s="21">
        <f t="shared" si="3"/>
        <v>60</v>
      </c>
      <c r="E10" s="21">
        <f t="shared" si="3"/>
        <v>103</v>
      </c>
      <c r="F10" s="21">
        <f t="shared" si="3"/>
        <v>8</v>
      </c>
      <c r="G10" s="21">
        <f>SUM(G8:G9)</f>
        <v>51</v>
      </c>
      <c r="H10" s="22">
        <f>SUM(B10:G10)</f>
        <v>372</v>
      </c>
      <c r="I10" s="23">
        <f>I4</f>
        <v>8</v>
      </c>
      <c r="J10" s="24">
        <f>SUM(H10:I10)</f>
        <v>380</v>
      </c>
    </row>
    <row r="11" spans="1:13" ht="30" customHeight="1" x14ac:dyDescent="0.25"/>
    <row r="12" spans="1:13" ht="30" customHeight="1" x14ac:dyDescent="0.25"/>
    <row r="13" spans="1:13" ht="30" customHeight="1" x14ac:dyDescent="0.25"/>
  </sheetData>
  <mergeCells count="1">
    <mergeCell ref="A1:J1"/>
  </mergeCells>
  <hyperlinks>
    <hyperlink ref="A2" location="HOME!A1" display="HOME" xr:uid="{FEE59CF6-89A4-4CE5-8836-942B16A9FD35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9934C-B841-430A-A73E-9C745304FFE8}">
  <dimension ref="A1:M13"/>
  <sheetViews>
    <sheetView zoomScaleNormal="100" workbookViewId="0">
      <selection activeCell="J10" sqref="J10"/>
    </sheetView>
  </sheetViews>
  <sheetFormatPr defaultRowHeight="15" x14ac:dyDescent="0.25"/>
  <cols>
    <col min="1" max="10" width="15.5703125" customWidth="1"/>
    <col min="12" max="12" width="17" bestFit="1" customWidth="1"/>
  </cols>
  <sheetData>
    <row r="1" spans="1:13" ht="23.25" x14ac:dyDescent="0.35">
      <c r="A1" s="128" t="s">
        <v>40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3" ht="15.75" thickBot="1" x14ac:dyDescent="0.3">
      <c r="A2" s="81" t="s">
        <v>22</v>
      </c>
    </row>
    <row r="3" spans="1:13" ht="45.75" thickBot="1" x14ac:dyDescent="0.3">
      <c r="A3" s="9" t="s">
        <v>2</v>
      </c>
      <c r="B3" s="99" t="s">
        <v>23</v>
      </c>
      <c r="C3" s="100" t="s">
        <v>24</v>
      </c>
      <c r="D3" s="100" t="s">
        <v>25</v>
      </c>
      <c r="E3" s="101" t="s">
        <v>26</v>
      </c>
      <c r="F3" s="101" t="s">
        <v>27</v>
      </c>
      <c r="G3" s="102" t="s">
        <v>28</v>
      </c>
      <c r="H3" s="8" t="s">
        <v>29</v>
      </c>
      <c r="I3" s="3" t="s">
        <v>30</v>
      </c>
      <c r="J3" s="7" t="s">
        <v>31</v>
      </c>
    </row>
    <row r="4" spans="1:13" ht="24.95" customHeight="1" x14ac:dyDescent="0.25">
      <c r="A4" s="97" t="s">
        <v>32</v>
      </c>
      <c r="B4" s="56">
        <f>'President of the Guild - OAK'!B4+'President of the Guild - REID'!B4+'President of the Guild - MOBILE'!B4</f>
        <v>1322</v>
      </c>
      <c r="C4" s="74">
        <f>'President of the Guild - OAK'!C4+'President of the Guild - REID'!C4+'President of the Guild - MOBILE'!C4</f>
        <v>405</v>
      </c>
      <c r="D4" s="74">
        <f>'President of the Guild - OAK'!D4+'President of the Guild - REID'!D4+'President of the Guild - MOBILE'!D4</f>
        <v>306</v>
      </c>
      <c r="E4" s="74">
        <f>'President of the Guild - OAK'!E4+'President of the Guild - REID'!E4+'President of the Guild - MOBILE'!E4</f>
        <v>950</v>
      </c>
      <c r="F4" s="74">
        <f>'President of the Guild - OAK'!F4+'President of the Guild - REID'!F4+'President of the Guild - MOBILE'!F4</f>
        <v>122</v>
      </c>
      <c r="G4" s="84">
        <f>'President of the Guild - OAK'!G4+'President of the Guild - REID'!G4+'President of the Guild - MOBILE'!G4</f>
        <v>0</v>
      </c>
      <c r="H4" s="54">
        <f t="shared" ref="H4:H10" si="0">SUM(B4:G4)</f>
        <v>3105</v>
      </c>
      <c r="I4" s="84">
        <f>'President of the Guild - OAK'!I4+'President of the Guild - REID'!I4+'President of the Guild - MOBILE'!I4</f>
        <v>226</v>
      </c>
      <c r="J4" s="85">
        <f>SUM(H4:I4)</f>
        <v>3331</v>
      </c>
      <c r="L4" s="1" t="s">
        <v>33</v>
      </c>
      <c r="M4" s="16">
        <f>H4/2</f>
        <v>1552.5</v>
      </c>
    </row>
    <row r="5" spans="1:13" ht="24.95" customHeight="1" x14ac:dyDescent="0.25">
      <c r="A5" s="64" t="s">
        <v>34</v>
      </c>
      <c r="B5" s="56">
        <f>'President of the Guild - OAK'!B5+'President of the Guild - REID'!B5+'President of the Guild - MOBILE'!B5</f>
        <v>15</v>
      </c>
      <c r="C5" s="74">
        <f>'President of the Guild - OAK'!C5+'President of the Guild - REID'!C5+'President of the Guild - MOBILE'!C5</f>
        <v>5</v>
      </c>
      <c r="D5" s="74">
        <f>'President of the Guild - OAK'!D5+'President of the Guild - REID'!D5+'President of the Guild - MOBILE'!D5</f>
        <v>7</v>
      </c>
      <c r="E5" s="74">
        <f>'President of the Guild - OAK'!E5+'President of the Guild - REID'!E5+'President of the Guild - MOBILE'!E5</f>
        <v>25</v>
      </c>
      <c r="F5" s="74">
        <f>'President of the Guild - OAK'!F5+'President of the Guild - REID'!F5+'President of the Guild - MOBILE'!F5</f>
        <v>0</v>
      </c>
      <c r="G5" s="84">
        <f>'President of the Guild - OAK'!G5+'President of the Guild - REID'!G5+'President of the Guild - MOBILE'!G5</f>
        <v>48</v>
      </c>
      <c r="H5" s="54">
        <f t="shared" si="0"/>
        <v>100</v>
      </c>
      <c r="I5" s="30"/>
      <c r="J5" s="32"/>
    </row>
    <row r="6" spans="1:13" ht="24.95" customHeight="1" x14ac:dyDescent="0.25">
      <c r="A6" s="64" t="s">
        <v>35</v>
      </c>
      <c r="B6" s="56">
        <f>'President of the Guild - OAK'!B6+'President of the Guild - REID'!B6+'President of the Guild - MOBILE'!B6</f>
        <v>1337</v>
      </c>
      <c r="C6" s="74">
        <f>'President of the Guild - OAK'!C6+'President of the Guild - REID'!C6+'President of the Guild - MOBILE'!C6</f>
        <v>410</v>
      </c>
      <c r="D6" s="74">
        <f>'President of the Guild - OAK'!D6+'President of the Guild - REID'!D6+'President of the Guild - MOBILE'!D6</f>
        <v>313</v>
      </c>
      <c r="E6" s="74">
        <f>'President of the Guild - OAK'!E6+'President of the Guild - REID'!E6+'President of the Guild - MOBILE'!E6</f>
        <v>975</v>
      </c>
      <c r="F6" s="74">
        <f>'President of the Guild - OAK'!F6+'President of the Guild - REID'!F6+'President of the Guild - MOBILE'!F6</f>
        <v>122</v>
      </c>
      <c r="G6" s="84">
        <f>'President of the Guild - OAK'!G6+'President of the Guild - REID'!G6+'President of the Guild - MOBILE'!G6</f>
        <v>48</v>
      </c>
      <c r="H6" s="54">
        <f t="shared" si="0"/>
        <v>3205</v>
      </c>
      <c r="I6" s="30">
        <f>I4</f>
        <v>226</v>
      </c>
      <c r="J6" s="32">
        <f t="shared" ref="J6" si="1">SUM(H6:I6)</f>
        <v>3431</v>
      </c>
    </row>
    <row r="7" spans="1:13" ht="24.95" customHeight="1" x14ac:dyDescent="0.25">
      <c r="A7" s="64" t="s">
        <v>36</v>
      </c>
      <c r="B7" s="56">
        <f>'President of the Guild - OAK'!B7+'President of the Guild - REID'!B7+'President of the Guild - MOBILE'!B7</f>
        <v>54</v>
      </c>
      <c r="C7" s="74">
        <f>'President of the Guild - OAK'!C7+'President of the Guild - REID'!C7+'President of the Guild - MOBILE'!C7</f>
        <v>9</v>
      </c>
      <c r="D7" s="74">
        <v>0</v>
      </c>
      <c r="E7" s="74">
        <f>'President of the Guild - OAK'!E7+'President of the Guild - REID'!E7+'President of the Guild - MOBILE'!E7</f>
        <v>57</v>
      </c>
      <c r="F7" s="74">
        <f>'President of the Guild - OAK'!F7+'President of the Guild - REID'!F7+'President of the Guild - MOBILE'!F7</f>
        <v>0</v>
      </c>
      <c r="G7" s="84">
        <f>'President of the Guild - OAK'!G7+'President of the Guild - REID'!G7+'President of the Guild - MOBILE'!G7</f>
        <v>186</v>
      </c>
      <c r="H7" s="54">
        <f t="shared" si="0"/>
        <v>306</v>
      </c>
      <c r="I7" s="30"/>
      <c r="J7" s="32"/>
    </row>
    <row r="8" spans="1:13" ht="24.95" customHeight="1" x14ac:dyDescent="0.25">
      <c r="A8" s="64" t="s">
        <v>35</v>
      </c>
      <c r="B8" s="56">
        <f>'President of the Guild - OAK'!B8+'President of the Guild - REID'!B8+'President of the Guild - MOBILE'!B8</f>
        <v>1391</v>
      </c>
      <c r="C8" s="74">
        <f>'President of the Guild - OAK'!C8+'President of the Guild - REID'!C8+'President of the Guild - MOBILE'!C8</f>
        <v>419</v>
      </c>
      <c r="D8" s="74">
        <f>'President of the Guild - OAK'!D8+'President of the Guild - REID'!D8+'President of the Guild - MOBILE'!D8</f>
        <v>343</v>
      </c>
      <c r="E8" s="74">
        <f>'President of the Guild - OAK'!E8+'President of the Guild - REID'!E8+'President of the Guild - MOBILE'!E8</f>
        <v>1032</v>
      </c>
      <c r="F8" s="74">
        <f>'President of the Guild - OAK'!F8+'President of the Guild - REID'!F8+'President of the Guild - MOBILE'!F8</f>
        <v>122</v>
      </c>
      <c r="G8" s="84">
        <f>'President of the Guild - OAK'!G8+'President of the Guild - REID'!G8+'President of the Guild - MOBILE'!G8</f>
        <v>234</v>
      </c>
      <c r="H8" s="54">
        <f t="shared" si="0"/>
        <v>3541</v>
      </c>
      <c r="I8" s="30">
        <f>I4</f>
        <v>226</v>
      </c>
      <c r="J8" s="32">
        <f>SUM(H8:I8)</f>
        <v>3767</v>
      </c>
    </row>
    <row r="9" spans="1:13" ht="24.95" customHeight="1" x14ac:dyDescent="0.25">
      <c r="A9" s="98" t="s">
        <v>37</v>
      </c>
      <c r="B9" s="56">
        <f>'President of the Guild - OAK'!B9+'President of the Guild - REID'!B9+'President of the Guild - MOBILE'!B9</f>
        <v>88</v>
      </c>
      <c r="C9" s="74">
        <f>'President of the Guild - OAK'!C9+'President of the Guild - REID'!C9+'President of the Guild - MOBILE'!C9</f>
        <v>0</v>
      </c>
      <c r="D9" s="74">
        <f>'President of the Guild - OAK'!D9+'President of the Guild - REID'!D9+'President of the Guild - MOBILE'!D9</f>
        <v>0</v>
      </c>
      <c r="E9" s="74">
        <f>'President of the Guild - OAK'!E9+'President of the Guild - REID'!E9+'President of the Guild - MOBILE'!E9</f>
        <v>53</v>
      </c>
      <c r="F9" s="74">
        <f>'President of the Guild - OAK'!F9+'President of the Guild - REID'!F9+'President of the Guild - MOBILE'!F9</f>
        <v>0</v>
      </c>
      <c r="G9" s="84">
        <f>'President of the Guild - OAK'!G9+'President of the Guild - REID'!G9+'President of the Guild - MOBILE'!G9</f>
        <v>264</v>
      </c>
      <c r="H9" s="54">
        <f t="shared" si="0"/>
        <v>405</v>
      </c>
      <c r="I9" s="62"/>
      <c r="J9" s="32"/>
    </row>
    <row r="10" spans="1:13" ht="24.95" customHeight="1" x14ac:dyDescent="0.25">
      <c r="A10" s="11" t="s">
        <v>35</v>
      </c>
      <c r="B10" s="103">
        <f>SUM(B8:B9)</f>
        <v>1479</v>
      </c>
      <c r="C10" s="104">
        <v>415</v>
      </c>
      <c r="D10" s="104">
        <f t="shared" ref="D10:G10" si="2">SUM(D8:D9)</f>
        <v>343</v>
      </c>
      <c r="E10" s="104">
        <f t="shared" si="2"/>
        <v>1085</v>
      </c>
      <c r="F10" s="104">
        <v>122</v>
      </c>
      <c r="G10" s="105">
        <f t="shared" si="2"/>
        <v>498</v>
      </c>
      <c r="H10" s="12">
        <f t="shared" si="0"/>
        <v>3942</v>
      </c>
      <c r="I10" s="14">
        <f>I4</f>
        <v>226</v>
      </c>
      <c r="J10" s="15">
        <f>SUM(H10:I10)</f>
        <v>4168</v>
      </c>
    </row>
    <row r="11" spans="1:13" ht="30" customHeight="1" x14ac:dyDescent="0.25"/>
    <row r="12" spans="1:13" ht="30" customHeight="1" x14ac:dyDescent="0.25"/>
    <row r="13" spans="1:13" ht="30" customHeight="1" x14ac:dyDescent="0.25"/>
  </sheetData>
  <mergeCells count="1">
    <mergeCell ref="A1:J1"/>
  </mergeCells>
  <hyperlinks>
    <hyperlink ref="A2" location="HOME!A1" display="HOME" xr:uid="{2C8F6F33-30A3-465A-95B3-D5A23B6C574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01E15-4740-40B4-BB7E-2E9C14626FB4}">
  <sheetPr>
    <tabColor rgb="FF7030A0"/>
  </sheetPr>
  <dimension ref="A1:M13"/>
  <sheetViews>
    <sheetView zoomScaleNormal="100" workbookViewId="0">
      <selection activeCell="E10" sqref="E10"/>
    </sheetView>
  </sheetViews>
  <sheetFormatPr defaultRowHeight="15" x14ac:dyDescent="0.25"/>
  <cols>
    <col min="1" max="10" width="15.5703125" customWidth="1"/>
    <col min="12" max="12" width="17" bestFit="1" customWidth="1"/>
  </cols>
  <sheetData>
    <row r="1" spans="1:13" ht="23.25" x14ac:dyDescent="0.35">
      <c r="A1" s="128" t="s">
        <v>41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3" ht="15.75" thickBot="1" x14ac:dyDescent="0.3">
      <c r="A2" s="81" t="s">
        <v>22</v>
      </c>
    </row>
    <row r="3" spans="1:13" ht="75.75" thickBot="1" x14ac:dyDescent="0.3">
      <c r="A3" s="9" t="s">
        <v>2</v>
      </c>
      <c r="B3" s="50" t="s">
        <v>42</v>
      </c>
      <c r="C3" s="41" t="s">
        <v>43</v>
      </c>
      <c r="D3" s="41" t="s">
        <v>44</v>
      </c>
      <c r="E3" s="41" t="s">
        <v>45</v>
      </c>
      <c r="F3" s="41" t="s">
        <v>46</v>
      </c>
      <c r="G3" s="4" t="s">
        <v>28</v>
      </c>
      <c r="H3" s="6" t="s">
        <v>29</v>
      </c>
      <c r="I3" s="3" t="s">
        <v>30</v>
      </c>
      <c r="J3" s="7" t="s">
        <v>31</v>
      </c>
    </row>
    <row r="4" spans="1:13" s="1" customFormat="1" ht="24.95" customHeight="1" x14ac:dyDescent="0.25">
      <c r="A4" s="10" t="s">
        <v>32</v>
      </c>
      <c r="B4" s="46">
        <v>125</v>
      </c>
      <c r="C4" s="47">
        <v>498</v>
      </c>
      <c r="D4" s="47">
        <v>67</v>
      </c>
      <c r="E4" s="47">
        <v>319</v>
      </c>
      <c r="F4" s="47">
        <v>156</v>
      </c>
      <c r="G4" s="48"/>
      <c r="H4" s="46">
        <f>SUM(B4:G4)</f>
        <v>1165</v>
      </c>
      <c r="I4" s="48">
        <v>156</v>
      </c>
      <c r="J4" s="92">
        <f>SUM(H4:I4)</f>
        <v>1321</v>
      </c>
      <c r="L4" s="1" t="s">
        <v>33</v>
      </c>
      <c r="M4" s="93">
        <f>H4/2</f>
        <v>582.5</v>
      </c>
    </row>
    <row r="5" spans="1:13" ht="24.95" customHeight="1" x14ac:dyDescent="0.25">
      <c r="A5" s="20" t="s">
        <v>34</v>
      </c>
      <c r="B5" s="31">
        <v>5</v>
      </c>
      <c r="C5" s="29">
        <v>7</v>
      </c>
      <c r="D5" s="29"/>
      <c r="E5" s="29">
        <v>5</v>
      </c>
      <c r="F5" s="29"/>
      <c r="G5" s="30">
        <v>50</v>
      </c>
      <c r="H5" s="31"/>
      <c r="I5" s="30"/>
      <c r="J5" s="32"/>
    </row>
    <row r="6" spans="1:13" s="1" customFormat="1" ht="24.95" customHeight="1" x14ac:dyDescent="0.25">
      <c r="A6" s="17" t="s">
        <v>35</v>
      </c>
      <c r="B6" s="34">
        <f>SUM(B3:B4)</f>
        <v>125</v>
      </c>
      <c r="C6" s="52">
        <f>SUM(C3:C4)</f>
        <v>498</v>
      </c>
      <c r="D6" s="52">
        <f>SUM(D3:D4)</f>
        <v>67</v>
      </c>
      <c r="E6" s="52">
        <f>SUM(E3:E4)</f>
        <v>319</v>
      </c>
      <c r="F6" s="52">
        <f>SUM(F3:F4)</f>
        <v>156</v>
      </c>
      <c r="G6" s="35">
        <f>SUM(G4:G5)</f>
        <v>50</v>
      </c>
      <c r="H6" s="34">
        <f>SUM(B6:G6)</f>
        <v>1215</v>
      </c>
      <c r="I6" s="35">
        <f>I4</f>
        <v>156</v>
      </c>
      <c r="J6" s="36">
        <f>SUM(H6:I6)</f>
        <v>1371</v>
      </c>
    </row>
    <row r="7" spans="1:13" ht="24.95" customHeight="1" x14ac:dyDescent="0.25">
      <c r="A7" s="57" t="s">
        <v>36</v>
      </c>
      <c r="B7" s="31">
        <v>1</v>
      </c>
      <c r="C7" s="29">
        <v>29</v>
      </c>
      <c r="D7" s="29"/>
      <c r="E7" s="29">
        <v>17</v>
      </c>
      <c r="F7" s="29"/>
      <c r="G7" s="30">
        <v>78</v>
      </c>
      <c r="H7" s="31"/>
      <c r="I7" s="30"/>
      <c r="J7" s="32"/>
    </row>
    <row r="8" spans="1:13" s="1" customFormat="1" ht="24.95" customHeight="1" x14ac:dyDescent="0.25">
      <c r="A8" s="17" t="s">
        <v>35</v>
      </c>
      <c r="B8" s="34">
        <f t="shared" ref="B8:G8" si="0">SUM(B6:B7)</f>
        <v>126</v>
      </c>
      <c r="C8" s="52">
        <f t="shared" si="0"/>
        <v>527</v>
      </c>
      <c r="D8" s="52">
        <f t="shared" si="0"/>
        <v>67</v>
      </c>
      <c r="E8" s="52">
        <f t="shared" si="0"/>
        <v>336</v>
      </c>
      <c r="F8" s="52">
        <f t="shared" si="0"/>
        <v>156</v>
      </c>
      <c r="G8" s="35">
        <f t="shared" si="0"/>
        <v>128</v>
      </c>
      <c r="H8" s="34">
        <f>SUM(B8:G8)</f>
        <v>1340</v>
      </c>
      <c r="I8" s="35">
        <f>I4</f>
        <v>156</v>
      </c>
      <c r="J8" s="36">
        <f>SUM(H8:I8)</f>
        <v>1496</v>
      </c>
    </row>
    <row r="9" spans="1:13" ht="24.95" customHeight="1" thickBot="1" x14ac:dyDescent="0.3">
      <c r="A9" s="57" t="s">
        <v>37</v>
      </c>
      <c r="B9" s="87"/>
      <c r="C9" s="73">
        <v>40</v>
      </c>
      <c r="D9" s="73"/>
      <c r="E9" s="73">
        <v>17</v>
      </c>
      <c r="F9" s="73"/>
      <c r="G9" s="62">
        <v>98</v>
      </c>
      <c r="H9" s="87"/>
      <c r="I9" s="62"/>
      <c r="J9" s="88"/>
    </row>
    <row r="10" spans="1:13" s="1" customFormat="1" ht="24.95" customHeight="1" thickBot="1" x14ac:dyDescent="0.3">
      <c r="A10" s="11" t="s">
        <v>35</v>
      </c>
      <c r="B10" s="21">
        <f>SUM(B8:B9)</f>
        <v>126</v>
      </c>
      <c r="C10" s="21">
        <f t="shared" ref="C10:F10" si="1">SUM(C8:C9)</f>
        <v>567</v>
      </c>
      <c r="D10" s="21">
        <f t="shared" si="1"/>
        <v>67</v>
      </c>
      <c r="E10" s="21">
        <f t="shared" si="1"/>
        <v>353</v>
      </c>
      <c r="F10" s="21">
        <f t="shared" si="1"/>
        <v>156</v>
      </c>
      <c r="G10" s="21">
        <f>SUM(G8:G9)</f>
        <v>226</v>
      </c>
      <c r="H10" s="22">
        <f>SUM(B10:G10)</f>
        <v>1495</v>
      </c>
      <c r="I10" s="23">
        <f>I4</f>
        <v>156</v>
      </c>
      <c r="J10" s="24">
        <f>SUM(H10:I10)</f>
        <v>1651</v>
      </c>
    </row>
    <row r="11" spans="1:13" ht="30" customHeight="1" x14ac:dyDescent="0.25"/>
    <row r="12" spans="1:13" ht="30" customHeight="1" x14ac:dyDescent="0.25"/>
    <row r="13" spans="1:13" ht="30" customHeight="1" x14ac:dyDescent="0.25"/>
  </sheetData>
  <mergeCells count="1">
    <mergeCell ref="A1:J1"/>
  </mergeCells>
  <hyperlinks>
    <hyperlink ref="A2" location="HOME!A1" display="HOME" xr:uid="{F1BC1D06-CBF0-466F-8D9D-F6EE90EC0AA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2A96-CE62-4FE4-B88A-418838F41F51}">
  <sheetPr>
    <tabColor rgb="FF7030A0"/>
  </sheetPr>
  <dimension ref="A1:M13"/>
  <sheetViews>
    <sheetView zoomScaleNormal="100" workbookViewId="0">
      <selection activeCell="K9" sqref="K9"/>
    </sheetView>
  </sheetViews>
  <sheetFormatPr defaultRowHeight="15" x14ac:dyDescent="0.25"/>
  <cols>
    <col min="1" max="10" width="15.5703125" customWidth="1"/>
    <col min="12" max="12" width="15.5703125" bestFit="1" customWidth="1"/>
  </cols>
  <sheetData>
    <row r="1" spans="1:13" ht="23.25" x14ac:dyDescent="0.35">
      <c r="A1" s="128" t="s">
        <v>47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3" ht="15.75" thickBot="1" x14ac:dyDescent="0.3">
      <c r="A2" s="81" t="s">
        <v>22</v>
      </c>
    </row>
    <row r="3" spans="1:13" ht="75.75" thickBot="1" x14ac:dyDescent="0.3">
      <c r="A3" s="9" t="s">
        <v>2</v>
      </c>
      <c r="B3" s="50" t="s">
        <v>42</v>
      </c>
      <c r="C3" s="41" t="s">
        <v>43</v>
      </c>
      <c r="D3" s="41" t="s">
        <v>44</v>
      </c>
      <c r="E3" s="41" t="s">
        <v>45</v>
      </c>
      <c r="F3" s="41" t="s">
        <v>46</v>
      </c>
      <c r="G3" s="4" t="s">
        <v>28</v>
      </c>
      <c r="H3" s="6" t="s">
        <v>29</v>
      </c>
      <c r="I3" s="3" t="s">
        <v>30</v>
      </c>
      <c r="J3" s="7" t="s">
        <v>31</v>
      </c>
    </row>
    <row r="4" spans="1:13" s="1" customFormat="1" ht="24.95" customHeight="1" x14ac:dyDescent="0.25">
      <c r="A4" s="10" t="s">
        <v>32</v>
      </c>
      <c r="B4" s="46">
        <v>152</v>
      </c>
      <c r="C4" s="47">
        <v>652</v>
      </c>
      <c r="D4" s="47">
        <v>79</v>
      </c>
      <c r="E4" s="47">
        <v>511</v>
      </c>
      <c r="F4" s="47">
        <v>151</v>
      </c>
      <c r="G4" s="48"/>
      <c r="H4" s="46">
        <f>SUM(B4:G4)</f>
        <v>1545</v>
      </c>
      <c r="I4" s="48">
        <v>105</v>
      </c>
      <c r="J4" s="92">
        <f>SUM(H4:I4)</f>
        <v>1650</v>
      </c>
      <c r="L4" s="1" t="s">
        <v>33</v>
      </c>
      <c r="M4" s="93">
        <f>H4/2</f>
        <v>772.5</v>
      </c>
    </row>
    <row r="5" spans="1:13" ht="24.95" customHeight="1" x14ac:dyDescent="0.25">
      <c r="A5" s="20" t="s">
        <v>34</v>
      </c>
      <c r="B5" s="31"/>
      <c r="C5" s="29">
        <v>7</v>
      </c>
      <c r="D5" s="29"/>
      <c r="E5" s="29">
        <v>15</v>
      </c>
      <c r="F5" s="29">
        <v>5</v>
      </c>
      <c r="G5" s="30">
        <v>47</v>
      </c>
      <c r="H5" s="31"/>
      <c r="I5" s="30"/>
      <c r="J5" s="32"/>
    </row>
    <row r="6" spans="1:13" s="1" customFormat="1" ht="24.95" customHeight="1" x14ac:dyDescent="0.25">
      <c r="A6" s="17" t="s">
        <v>35</v>
      </c>
      <c r="B6" s="34">
        <f>SUM(B3:B4)</f>
        <v>152</v>
      </c>
      <c r="C6" s="52">
        <f>SUM(C3:C4)</f>
        <v>652</v>
      </c>
      <c r="D6" s="52">
        <f>SUM(D3:D4)</f>
        <v>79</v>
      </c>
      <c r="E6" s="52">
        <f>SUM(E3:E4)</f>
        <v>511</v>
      </c>
      <c r="F6" s="52">
        <f>SUM(F3:F4)</f>
        <v>151</v>
      </c>
      <c r="G6" s="35">
        <f>SUM(G4:G5)</f>
        <v>47</v>
      </c>
      <c r="H6" s="34">
        <f>SUM(B6:G6)</f>
        <v>1592</v>
      </c>
      <c r="I6" s="35">
        <f>I4</f>
        <v>105</v>
      </c>
      <c r="J6" s="36">
        <f>SUM(H6:I6)</f>
        <v>1697</v>
      </c>
    </row>
    <row r="7" spans="1:13" ht="24.95" customHeight="1" x14ac:dyDescent="0.25">
      <c r="A7" s="57" t="s">
        <v>36</v>
      </c>
      <c r="B7" s="31"/>
      <c r="C7" s="29">
        <v>41</v>
      </c>
      <c r="D7" s="29"/>
      <c r="E7" s="29"/>
      <c r="F7" s="29">
        <v>2</v>
      </c>
      <c r="G7" s="30">
        <v>84</v>
      </c>
      <c r="H7" s="31"/>
      <c r="I7" s="30"/>
      <c r="J7" s="32"/>
    </row>
    <row r="8" spans="1:13" s="1" customFormat="1" ht="24.95" customHeight="1" x14ac:dyDescent="0.25">
      <c r="A8" s="17" t="s">
        <v>35</v>
      </c>
      <c r="B8" s="34">
        <f t="shared" ref="B8:G8" si="0">SUM(B6:B7)</f>
        <v>152</v>
      </c>
      <c r="C8" s="52">
        <f t="shared" si="0"/>
        <v>693</v>
      </c>
      <c r="D8" s="52">
        <f t="shared" si="0"/>
        <v>79</v>
      </c>
      <c r="E8" s="52">
        <f t="shared" si="0"/>
        <v>511</v>
      </c>
      <c r="F8" s="52">
        <f t="shared" si="0"/>
        <v>153</v>
      </c>
      <c r="G8" s="35">
        <f t="shared" si="0"/>
        <v>131</v>
      </c>
      <c r="H8" s="34">
        <f>SUM(B8:G8)</f>
        <v>1719</v>
      </c>
      <c r="I8" s="35">
        <f>I4</f>
        <v>105</v>
      </c>
      <c r="J8" s="36">
        <f>SUM(H8:I8)</f>
        <v>1824</v>
      </c>
    </row>
    <row r="9" spans="1:13" ht="24.95" customHeight="1" thickBot="1" x14ac:dyDescent="0.3">
      <c r="A9" s="57" t="s">
        <v>37</v>
      </c>
      <c r="B9" s="87"/>
      <c r="C9" s="73">
        <v>34</v>
      </c>
      <c r="D9" s="73"/>
      <c r="E9" s="73">
        <v>26</v>
      </c>
      <c r="F9" s="73"/>
      <c r="G9" s="62">
        <v>91</v>
      </c>
      <c r="H9" s="87"/>
      <c r="I9" s="62"/>
      <c r="J9" s="88"/>
    </row>
    <row r="10" spans="1:13" s="1" customFormat="1" ht="24.95" customHeight="1" thickBot="1" x14ac:dyDescent="0.3">
      <c r="A10" s="11" t="s">
        <v>35</v>
      </c>
      <c r="B10" s="21">
        <f>SUM(B8:B9)</f>
        <v>152</v>
      </c>
      <c r="C10" s="21">
        <f t="shared" ref="C10:F10" si="1">SUM(C8:C9)</f>
        <v>727</v>
      </c>
      <c r="D10" s="21">
        <f t="shared" si="1"/>
        <v>79</v>
      </c>
      <c r="E10" s="21">
        <f t="shared" si="1"/>
        <v>537</v>
      </c>
      <c r="F10" s="21">
        <f t="shared" si="1"/>
        <v>153</v>
      </c>
      <c r="G10" s="21">
        <f>SUM(G8:G9)</f>
        <v>222</v>
      </c>
      <c r="H10" s="22">
        <f>SUM(B10:G10)</f>
        <v>1870</v>
      </c>
      <c r="I10" s="23">
        <f>I4</f>
        <v>105</v>
      </c>
      <c r="J10" s="24">
        <f>SUM(H10:I10)</f>
        <v>1975</v>
      </c>
    </row>
    <row r="11" spans="1:13" ht="30" customHeight="1" x14ac:dyDescent="0.25"/>
    <row r="12" spans="1:13" ht="30" customHeight="1" x14ac:dyDescent="0.25"/>
    <row r="13" spans="1:13" ht="30" customHeight="1" x14ac:dyDescent="0.25"/>
  </sheetData>
  <mergeCells count="1">
    <mergeCell ref="A1:J1"/>
  </mergeCells>
  <hyperlinks>
    <hyperlink ref="A2" location="HOME!A1" display="HOME" xr:uid="{EF5B0EF1-0DF6-4A6D-A29C-96431DCC5ED6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3C515-65D5-4C21-BB73-D2112723ED13}">
  <sheetPr>
    <tabColor rgb="FF7030A0"/>
  </sheetPr>
  <dimension ref="A1:M13"/>
  <sheetViews>
    <sheetView zoomScaleNormal="100" workbookViewId="0">
      <selection activeCell="C9" sqref="C9"/>
    </sheetView>
  </sheetViews>
  <sheetFormatPr defaultRowHeight="15" x14ac:dyDescent="0.25"/>
  <cols>
    <col min="1" max="10" width="15.5703125" customWidth="1"/>
    <col min="12" max="12" width="17" bestFit="1" customWidth="1"/>
  </cols>
  <sheetData>
    <row r="1" spans="1:13" ht="23.25" x14ac:dyDescent="0.35">
      <c r="A1" s="128" t="s">
        <v>48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3" ht="15.75" thickBot="1" x14ac:dyDescent="0.3">
      <c r="A2" s="81" t="s">
        <v>22</v>
      </c>
    </row>
    <row r="3" spans="1:13" ht="75.75" thickBot="1" x14ac:dyDescent="0.3">
      <c r="A3" s="9" t="s">
        <v>2</v>
      </c>
      <c r="B3" s="50" t="s">
        <v>42</v>
      </c>
      <c r="C3" s="41" t="s">
        <v>43</v>
      </c>
      <c r="D3" s="41" t="s">
        <v>44</v>
      </c>
      <c r="E3" s="41" t="s">
        <v>45</v>
      </c>
      <c r="F3" s="41" t="s">
        <v>46</v>
      </c>
      <c r="G3" s="4" t="s">
        <v>28</v>
      </c>
      <c r="H3" s="6" t="s">
        <v>29</v>
      </c>
      <c r="I3" s="3" t="s">
        <v>30</v>
      </c>
      <c r="J3" s="7" t="s">
        <v>31</v>
      </c>
    </row>
    <row r="4" spans="1:13" s="1" customFormat="1" ht="24.95" customHeight="1" x14ac:dyDescent="0.25">
      <c r="A4" s="10" t="s">
        <v>32</v>
      </c>
      <c r="B4" s="46">
        <v>36</v>
      </c>
      <c r="C4" s="47">
        <v>85</v>
      </c>
      <c r="D4" s="47">
        <v>17</v>
      </c>
      <c r="E4" s="47">
        <v>92</v>
      </c>
      <c r="F4" s="47">
        <v>31</v>
      </c>
      <c r="G4" s="48"/>
      <c r="H4" s="46">
        <f>SUM(B4:G4)</f>
        <v>261</v>
      </c>
      <c r="I4" s="48">
        <v>52</v>
      </c>
      <c r="J4" s="92">
        <f>SUM(H4:I4)</f>
        <v>313</v>
      </c>
      <c r="L4" s="1" t="s">
        <v>33</v>
      </c>
      <c r="M4" s="93">
        <f>H4/2</f>
        <v>130.5</v>
      </c>
    </row>
    <row r="5" spans="1:13" ht="24.95" customHeight="1" x14ac:dyDescent="0.25">
      <c r="A5" s="20" t="s">
        <v>34</v>
      </c>
      <c r="B5" s="31">
        <v>2</v>
      </c>
      <c r="C5" s="29">
        <v>4</v>
      </c>
      <c r="D5" s="29"/>
      <c r="E5" s="29">
        <v>1</v>
      </c>
      <c r="F5" s="29"/>
      <c r="G5" s="30">
        <v>10</v>
      </c>
      <c r="H5" s="31"/>
      <c r="I5" s="30"/>
      <c r="J5" s="32"/>
    </row>
    <row r="6" spans="1:13" s="1" customFormat="1" ht="24.95" customHeight="1" x14ac:dyDescent="0.25">
      <c r="A6" s="17" t="s">
        <v>35</v>
      </c>
      <c r="B6" s="34">
        <f>SUM(B3:B4)</f>
        <v>36</v>
      </c>
      <c r="C6" s="52">
        <f>SUM(C3:C4)</f>
        <v>85</v>
      </c>
      <c r="D6" s="52">
        <f>SUM(D3:D4)</f>
        <v>17</v>
      </c>
      <c r="E6" s="52">
        <f>SUM(E3:E4)</f>
        <v>92</v>
      </c>
      <c r="F6" s="52">
        <f>SUM(F3:F4)</f>
        <v>31</v>
      </c>
      <c r="G6" s="35">
        <f>SUM(G4:G5)</f>
        <v>10</v>
      </c>
      <c r="H6" s="34">
        <f>SUM(B6:G6)</f>
        <v>271</v>
      </c>
      <c r="I6" s="35">
        <f>I4</f>
        <v>52</v>
      </c>
      <c r="J6" s="36">
        <f>SUM(H6:I6)</f>
        <v>323</v>
      </c>
    </row>
    <row r="7" spans="1:13" ht="24.95" customHeight="1" x14ac:dyDescent="0.25">
      <c r="A7" s="57" t="s">
        <v>36</v>
      </c>
      <c r="B7" s="31"/>
      <c r="C7" s="29">
        <v>12</v>
      </c>
      <c r="D7" s="29"/>
      <c r="E7" s="29">
        <v>7</v>
      </c>
      <c r="F7" s="29">
        <v>1</v>
      </c>
      <c r="G7" s="30">
        <v>16</v>
      </c>
      <c r="H7" s="31"/>
      <c r="I7" s="30"/>
      <c r="J7" s="32"/>
    </row>
    <row r="8" spans="1:13" s="1" customFormat="1" ht="24.95" customHeight="1" x14ac:dyDescent="0.25">
      <c r="A8" s="17" t="s">
        <v>35</v>
      </c>
      <c r="B8" s="34">
        <f t="shared" ref="B8:G8" si="0">SUM(B6:B7)</f>
        <v>36</v>
      </c>
      <c r="C8" s="52">
        <f t="shared" si="0"/>
        <v>97</v>
      </c>
      <c r="D8" s="52">
        <f t="shared" si="0"/>
        <v>17</v>
      </c>
      <c r="E8" s="52">
        <f t="shared" si="0"/>
        <v>99</v>
      </c>
      <c r="F8" s="52">
        <f t="shared" si="0"/>
        <v>32</v>
      </c>
      <c r="G8" s="35">
        <f t="shared" si="0"/>
        <v>26</v>
      </c>
      <c r="H8" s="34">
        <f>SUM(B8:G8)</f>
        <v>307</v>
      </c>
      <c r="I8" s="35">
        <f>I4</f>
        <v>52</v>
      </c>
      <c r="J8" s="36">
        <f>SUM(H8:I8)</f>
        <v>359</v>
      </c>
    </row>
    <row r="9" spans="1:13" ht="24.95" customHeight="1" thickBot="1" x14ac:dyDescent="0.3">
      <c r="A9" s="57" t="s">
        <v>37</v>
      </c>
      <c r="B9" s="87"/>
      <c r="C9" s="73">
        <v>5</v>
      </c>
      <c r="D9" s="73"/>
      <c r="E9" s="73">
        <v>3</v>
      </c>
      <c r="F9" s="73"/>
      <c r="G9" s="62">
        <v>23</v>
      </c>
      <c r="H9" s="87"/>
      <c r="I9" s="62"/>
      <c r="J9" s="88"/>
    </row>
    <row r="10" spans="1:13" s="1" customFormat="1" ht="24.95" customHeight="1" thickBot="1" x14ac:dyDescent="0.3">
      <c r="A10" s="11" t="s">
        <v>35</v>
      </c>
      <c r="B10" s="21">
        <f>SUM(B8:B9)</f>
        <v>36</v>
      </c>
      <c r="C10" s="21">
        <f t="shared" ref="C10:F10" si="1">SUM(C8:C9)</f>
        <v>102</v>
      </c>
      <c r="D10" s="21">
        <f t="shared" si="1"/>
        <v>17</v>
      </c>
      <c r="E10" s="21">
        <f t="shared" si="1"/>
        <v>102</v>
      </c>
      <c r="F10" s="21">
        <f t="shared" si="1"/>
        <v>32</v>
      </c>
      <c r="G10" s="21">
        <f>SUM(G8:G9)</f>
        <v>49</v>
      </c>
      <c r="H10" s="22">
        <f>SUM(B10:G10)</f>
        <v>338</v>
      </c>
      <c r="I10" s="23">
        <f>I4</f>
        <v>52</v>
      </c>
      <c r="J10" s="24">
        <f>SUM(H10:I10)</f>
        <v>390</v>
      </c>
    </row>
    <row r="11" spans="1:13" ht="30" customHeight="1" x14ac:dyDescent="0.25"/>
    <row r="12" spans="1:13" ht="30" customHeight="1" x14ac:dyDescent="0.25"/>
    <row r="13" spans="1:13" ht="30" customHeight="1" x14ac:dyDescent="0.25"/>
  </sheetData>
  <mergeCells count="1">
    <mergeCell ref="A1:J1"/>
  </mergeCells>
  <hyperlinks>
    <hyperlink ref="A2" location="HOME!A1" display="HOME" xr:uid="{F4C6C081-3C8D-493C-BB45-C9B6C5C294AC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56CEF-A888-48FA-919F-0771DFE11230}">
  <sheetPr>
    <tabColor rgb="FF7030A0"/>
  </sheetPr>
  <dimension ref="A1:M13"/>
  <sheetViews>
    <sheetView zoomScaleNormal="100" workbookViewId="0">
      <selection activeCell="I4" sqref="I4"/>
    </sheetView>
  </sheetViews>
  <sheetFormatPr defaultRowHeight="15" x14ac:dyDescent="0.25"/>
  <cols>
    <col min="1" max="10" width="15.5703125" customWidth="1"/>
    <col min="12" max="12" width="17" bestFit="1" customWidth="1"/>
  </cols>
  <sheetData>
    <row r="1" spans="1:13" ht="23.25" x14ac:dyDescent="0.35">
      <c r="A1" s="128" t="s">
        <v>49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3" ht="15.75" thickBot="1" x14ac:dyDescent="0.3">
      <c r="A2" s="81" t="s">
        <v>22</v>
      </c>
    </row>
    <row r="3" spans="1:13" ht="75.75" thickBot="1" x14ac:dyDescent="0.3">
      <c r="A3" s="9" t="s">
        <v>2</v>
      </c>
      <c r="B3" s="106" t="s">
        <v>42</v>
      </c>
      <c r="C3" s="107" t="s">
        <v>43</v>
      </c>
      <c r="D3" s="107" t="s">
        <v>44</v>
      </c>
      <c r="E3" s="107" t="s">
        <v>45</v>
      </c>
      <c r="F3" s="107" t="s">
        <v>46</v>
      </c>
      <c r="G3" s="102" t="s">
        <v>28</v>
      </c>
      <c r="H3" s="8" t="s">
        <v>29</v>
      </c>
      <c r="I3" s="3" t="s">
        <v>30</v>
      </c>
      <c r="J3" s="7" t="s">
        <v>31</v>
      </c>
    </row>
    <row r="4" spans="1:13" ht="24.95" customHeight="1" x14ac:dyDescent="0.25">
      <c r="A4" s="65" t="s">
        <v>32</v>
      </c>
      <c r="B4" s="46">
        <f>'General Secretary - OAK'!B4+'General Secretary - REID'!B4+'General Secretary - MOBILE'!B4</f>
        <v>313</v>
      </c>
      <c r="C4" s="47">
        <f>'General Secretary - OAK'!C4+'General Secretary - REID'!C4+'General Secretary - MOBILE'!C4</f>
        <v>1235</v>
      </c>
      <c r="D4" s="47">
        <f>'General Secretary - OAK'!D4+'General Secretary - REID'!D4+'General Secretary - MOBILE'!D4</f>
        <v>163</v>
      </c>
      <c r="E4" s="47">
        <f>'General Secretary - OAK'!E4+'General Secretary - REID'!E4+'General Secretary - MOBILE'!E4</f>
        <v>922</v>
      </c>
      <c r="F4" s="47">
        <f>'General Secretary - OAK'!F4+'General Secretary - REID'!F4+'General Secretary - MOBILE'!F4</f>
        <v>338</v>
      </c>
      <c r="G4" s="48">
        <f>'General Secretary - OAK'!G4+'General Secretary - REID'!G4+'General Secretary - MOBILE'!G4</f>
        <v>0</v>
      </c>
      <c r="H4" s="42">
        <f t="shared" ref="H4:H10" si="0">SUM(B4:G4)</f>
        <v>2971</v>
      </c>
      <c r="I4" s="48">
        <f>'General Secretary - OAK'!I4+'General Secretary - REID'!I4+'General Secretary - MOBILE'!I4</f>
        <v>313</v>
      </c>
      <c r="J4" s="45">
        <f>SUM(H4:I4)</f>
        <v>3284</v>
      </c>
      <c r="L4" s="1" t="s">
        <v>33</v>
      </c>
      <c r="M4" s="16">
        <f>H4/2</f>
        <v>1485.5</v>
      </c>
    </row>
    <row r="5" spans="1:13" ht="24.95" customHeight="1" x14ac:dyDescent="0.25">
      <c r="A5" s="64" t="s">
        <v>34</v>
      </c>
      <c r="B5" s="34">
        <f>'General Secretary - OAK'!B5+'General Secretary - REID'!B5+'General Secretary - MOBILE'!B5</f>
        <v>7</v>
      </c>
      <c r="C5" s="52">
        <f>'General Secretary - OAK'!C5+'General Secretary - REID'!C5+'General Secretary - MOBILE'!C5</f>
        <v>18</v>
      </c>
      <c r="D5" s="52">
        <f>'General Secretary - OAK'!D5+'General Secretary - REID'!D5+'General Secretary - MOBILE'!D5</f>
        <v>0</v>
      </c>
      <c r="E5" s="52">
        <f>'General Secretary - OAK'!E5+'General Secretary - REID'!E5+'General Secretary - MOBILE'!E5</f>
        <v>21</v>
      </c>
      <c r="F5" s="52">
        <f>'General Secretary - OAK'!F5+'General Secretary - REID'!F5+'General Secretary - MOBILE'!F5</f>
        <v>5</v>
      </c>
      <c r="G5" s="35">
        <f>'General Secretary - OAK'!G5+'General Secretary - REID'!G5+'General Secretary - MOBILE'!G5</f>
        <v>107</v>
      </c>
      <c r="H5" s="42">
        <f t="shared" si="0"/>
        <v>158</v>
      </c>
      <c r="I5" s="30"/>
      <c r="J5" s="36">
        <f t="shared" ref="J5:J7" si="1">SUM(H5:I5)</f>
        <v>158</v>
      </c>
      <c r="L5" s="1"/>
      <c r="M5" s="19"/>
    </row>
    <row r="6" spans="1:13" ht="24.95" customHeight="1" x14ac:dyDescent="0.25">
      <c r="A6" s="68" t="s">
        <v>35</v>
      </c>
      <c r="B6" s="34">
        <f>'General Secretary - OAK'!B6+'General Secretary - REID'!B6+'General Secretary - MOBILE'!B6</f>
        <v>313</v>
      </c>
      <c r="C6" s="52">
        <f>'General Secretary - OAK'!C6+'General Secretary - REID'!C6+'General Secretary - MOBILE'!C6</f>
        <v>1235</v>
      </c>
      <c r="D6" s="52">
        <f>'General Secretary - OAK'!D6+'General Secretary - REID'!D6+'General Secretary - MOBILE'!D6</f>
        <v>163</v>
      </c>
      <c r="E6" s="52">
        <f>'General Secretary - OAK'!E6+'General Secretary - REID'!E6+'General Secretary - MOBILE'!E6</f>
        <v>922</v>
      </c>
      <c r="F6" s="52">
        <f>'General Secretary - OAK'!F6+'General Secretary - REID'!F6+'General Secretary - MOBILE'!F6</f>
        <v>338</v>
      </c>
      <c r="G6" s="35">
        <f>'General Secretary - OAK'!G6+'General Secretary - REID'!G6+'General Secretary - MOBILE'!G6</f>
        <v>107</v>
      </c>
      <c r="H6" s="42">
        <f t="shared" si="0"/>
        <v>3078</v>
      </c>
      <c r="I6" s="35">
        <f>I4</f>
        <v>313</v>
      </c>
      <c r="J6" s="36">
        <f t="shared" si="1"/>
        <v>3391</v>
      </c>
      <c r="L6" s="1"/>
      <c r="M6" s="19"/>
    </row>
    <row r="7" spans="1:13" ht="24.95" customHeight="1" x14ac:dyDescent="0.25">
      <c r="A7" s="69" t="s">
        <v>36</v>
      </c>
      <c r="B7" s="34">
        <f>'General Secretary - OAK'!B7+'General Secretary - REID'!B7+'General Secretary - MOBILE'!B7</f>
        <v>1</v>
      </c>
      <c r="C7" s="52">
        <f>'General Secretary - OAK'!C7+'General Secretary - REID'!C7+'General Secretary - MOBILE'!C7</f>
        <v>82</v>
      </c>
      <c r="D7" s="52">
        <f>'General Secretary - OAK'!D7+'General Secretary - REID'!D7+'General Secretary - MOBILE'!D7</f>
        <v>0</v>
      </c>
      <c r="E7" s="52">
        <f>'General Secretary - OAK'!E7+'General Secretary - REID'!E7+'General Secretary - MOBILE'!E7</f>
        <v>24</v>
      </c>
      <c r="F7" s="52">
        <f>'General Secretary - OAK'!F7+'General Secretary - REID'!F7+'General Secretary - MOBILE'!F7</f>
        <v>3</v>
      </c>
      <c r="G7" s="35">
        <f>'General Secretary - OAK'!G7+'General Secretary - REID'!G7+'General Secretary - MOBILE'!G7</f>
        <v>178</v>
      </c>
      <c r="H7" s="42">
        <f t="shared" si="0"/>
        <v>288</v>
      </c>
      <c r="I7" s="38"/>
      <c r="J7" s="36">
        <f t="shared" si="1"/>
        <v>288</v>
      </c>
    </row>
    <row r="8" spans="1:13" ht="24.95" customHeight="1" x14ac:dyDescent="0.25">
      <c r="A8" s="68" t="s">
        <v>35</v>
      </c>
      <c r="B8" s="34">
        <f>'General Secretary - OAK'!B8+'General Secretary - REID'!B8+'General Secretary - MOBILE'!B8</f>
        <v>314</v>
      </c>
      <c r="C8" s="52">
        <f>'General Secretary - OAK'!C8+'General Secretary - REID'!C8+'General Secretary - MOBILE'!C8</f>
        <v>1317</v>
      </c>
      <c r="D8" s="52">
        <f>'General Secretary - OAK'!D8+'General Secretary - REID'!D8+'General Secretary - MOBILE'!D8</f>
        <v>163</v>
      </c>
      <c r="E8" s="52">
        <f>'General Secretary - OAK'!E8+'General Secretary - REID'!E8+'General Secretary - MOBILE'!E8</f>
        <v>946</v>
      </c>
      <c r="F8" s="52">
        <f>'General Secretary - OAK'!F8+'General Secretary - REID'!F8+'General Secretary - MOBILE'!F8</f>
        <v>341</v>
      </c>
      <c r="G8" s="35">
        <f>'General Secretary - OAK'!G8+'General Secretary - REID'!G8+'General Secretary - MOBILE'!G8</f>
        <v>285</v>
      </c>
      <c r="H8" s="42">
        <f t="shared" si="0"/>
        <v>3366</v>
      </c>
      <c r="I8" s="35">
        <f>I4</f>
        <v>313</v>
      </c>
      <c r="J8" s="36">
        <f>SUM(H8:I8)</f>
        <v>3679</v>
      </c>
      <c r="L8" s="1"/>
      <c r="M8" s="19"/>
    </row>
    <row r="9" spans="1:13" ht="24.95" customHeight="1" thickBot="1" x14ac:dyDescent="0.3">
      <c r="A9" s="69" t="s">
        <v>37</v>
      </c>
      <c r="B9" s="117">
        <f>'General Secretary - OAK'!B9+'General Secretary - REID'!B9+'General Secretary - MOBILE'!B9</f>
        <v>0</v>
      </c>
      <c r="C9" s="118">
        <f>'General Secretary - OAK'!C9+'General Secretary - REID'!C9+'General Secretary - MOBILE'!C9</f>
        <v>79</v>
      </c>
      <c r="D9" s="118">
        <f>'General Secretary - OAK'!D9+'General Secretary - REID'!D9+'General Secretary - MOBILE'!D9</f>
        <v>0</v>
      </c>
      <c r="E9" s="118">
        <f>'General Secretary - OAK'!E9+'General Secretary - REID'!E9+'General Secretary - MOBILE'!E9</f>
        <v>46</v>
      </c>
      <c r="F9" s="118">
        <f>'General Secretary - OAK'!F9+'General Secretary - REID'!F9+'General Secretary - MOBILE'!F9</f>
        <v>0</v>
      </c>
      <c r="G9" s="119">
        <f>'General Secretary - OAK'!G9+'General Secretary - REID'!G9+'General Secretary - MOBILE'!G9</f>
        <v>212</v>
      </c>
      <c r="H9" s="42">
        <f t="shared" si="0"/>
        <v>337</v>
      </c>
      <c r="I9" s="38"/>
      <c r="J9" s="36">
        <f>SUM(H9:I9)</f>
        <v>337</v>
      </c>
    </row>
    <row r="10" spans="1:13" ht="24.95" customHeight="1" thickBot="1" x14ac:dyDescent="0.3">
      <c r="A10" s="91" t="s">
        <v>35</v>
      </c>
      <c r="B10" s="22">
        <f>SUM(B8:B9)</f>
        <v>314</v>
      </c>
      <c r="C10" s="53">
        <f>SUM(C8:C9)</f>
        <v>1396</v>
      </c>
      <c r="D10" s="53">
        <f t="shared" ref="D10:F10" si="2">SUM(D8:D9)</f>
        <v>163</v>
      </c>
      <c r="E10" s="53">
        <f t="shared" si="2"/>
        <v>992</v>
      </c>
      <c r="F10" s="53">
        <f t="shared" si="2"/>
        <v>341</v>
      </c>
      <c r="G10" s="23">
        <f>SUM(G8:G9)</f>
        <v>497</v>
      </c>
      <c r="H10" s="21">
        <f t="shared" si="0"/>
        <v>3703</v>
      </c>
      <c r="I10" s="23">
        <f>I4</f>
        <v>313</v>
      </c>
      <c r="J10" s="24">
        <f>SUM(H10:I10)</f>
        <v>4016</v>
      </c>
    </row>
    <row r="11" spans="1:13" ht="30" customHeight="1" x14ac:dyDescent="0.25"/>
    <row r="12" spans="1:13" ht="30" customHeight="1" x14ac:dyDescent="0.25"/>
    <row r="13" spans="1:13" ht="30" customHeight="1" x14ac:dyDescent="0.25"/>
  </sheetData>
  <mergeCells count="1">
    <mergeCell ref="A1:J1"/>
  </mergeCells>
  <hyperlinks>
    <hyperlink ref="A2" location="HOME!A1" display="HOME" xr:uid="{4648EF61-FC0D-4209-BEC4-F7CFD813A9B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28BFB-C0BD-4C1F-BE91-E500753303A5}">
  <sheetPr>
    <tabColor theme="5" tint="0.59999389629810485"/>
  </sheetPr>
  <dimension ref="A1:M13"/>
  <sheetViews>
    <sheetView zoomScaleNormal="100" workbookViewId="0">
      <selection activeCell="G10" sqref="G10"/>
    </sheetView>
  </sheetViews>
  <sheetFormatPr defaultRowHeight="15" x14ac:dyDescent="0.25"/>
  <cols>
    <col min="1" max="10" width="15.5703125" customWidth="1"/>
    <col min="12" max="12" width="17" bestFit="1" customWidth="1"/>
  </cols>
  <sheetData>
    <row r="1" spans="1:13" ht="23.45" customHeight="1" x14ac:dyDescent="0.35">
      <c r="A1" s="128" t="s">
        <v>50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3" ht="15.75" thickBot="1" x14ac:dyDescent="0.3">
      <c r="A2" s="81" t="s">
        <v>22</v>
      </c>
    </row>
    <row r="3" spans="1:13" ht="45.75" thickBot="1" x14ac:dyDescent="0.3">
      <c r="A3" s="9" t="s">
        <v>2</v>
      </c>
      <c r="B3" s="6" t="s">
        <v>51</v>
      </c>
      <c r="C3" s="2" t="s">
        <v>52</v>
      </c>
      <c r="D3" s="2" t="s">
        <v>53</v>
      </c>
      <c r="E3" s="2" t="s">
        <v>54</v>
      </c>
      <c r="F3" s="41" t="s">
        <v>55</v>
      </c>
      <c r="G3" s="3" t="s">
        <v>28</v>
      </c>
      <c r="H3" s="8" t="s">
        <v>29</v>
      </c>
      <c r="I3" s="3" t="s">
        <v>30</v>
      </c>
      <c r="J3" s="7" t="s">
        <v>31</v>
      </c>
    </row>
    <row r="4" spans="1:13" s="1" customFormat="1" ht="24.95" customHeight="1" x14ac:dyDescent="0.25">
      <c r="A4" s="10" t="s">
        <v>32</v>
      </c>
      <c r="B4" s="46">
        <v>141</v>
      </c>
      <c r="C4" s="47">
        <v>143</v>
      </c>
      <c r="D4" s="47">
        <v>312</v>
      </c>
      <c r="E4" s="47">
        <v>72</v>
      </c>
      <c r="F4" s="47">
        <v>482</v>
      </c>
      <c r="G4" s="48"/>
      <c r="H4" s="46">
        <f>SUM(B4:G4)</f>
        <v>1150</v>
      </c>
      <c r="I4" s="48">
        <v>163</v>
      </c>
      <c r="J4" s="92">
        <f>SUM(H4:I4)</f>
        <v>1313</v>
      </c>
      <c r="L4" s="1" t="s">
        <v>33</v>
      </c>
      <c r="M4" s="93">
        <f>H4/2</f>
        <v>575</v>
      </c>
    </row>
    <row r="5" spans="1:13" ht="24.95" customHeight="1" x14ac:dyDescent="0.25">
      <c r="A5" s="20" t="s">
        <v>34</v>
      </c>
      <c r="B5" s="31">
        <v>4</v>
      </c>
      <c r="C5" s="29">
        <v>3</v>
      </c>
      <c r="D5" s="29">
        <v>9</v>
      </c>
      <c r="E5" s="29"/>
      <c r="F5" s="29">
        <v>15</v>
      </c>
      <c r="G5" s="30">
        <v>41</v>
      </c>
      <c r="H5" s="31"/>
      <c r="I5" s="30"/>
      <c r="J5" s="32"/>
    </row>
    <row r="6" spans="1:13" s="1" customFormat="1" ht="24.95" customHeight="1" x14ac:dyDescent="0.25">
      <c r="A6" s="17" t="s">
        <v>35</v>
      </c>
      <c r="B6" s="34">
        <f>SUM(B3:B4)</f>
        <v>141</v>
      </c>
      <c r="C6" s="52">
        <f>SUM(C3:C4)</f>
        <v>143</v>
      </c>
      <c r="D6" s="52">
        <f>SUM(D3:D4)</f>
        <v>312</v>
      </c>
      <c r="E6" s="52">
        <f>SUM(E3:E4)</f>
        <v>72</v>
      </c>
      <c r="F6" s="52">
        <f>SUM(F3:F4)</f>
        <v>482</v>
      </c>
      <c r="G6" s="35">
        <f>SUM(G4:G5)</f>
        <v>41</v>
      </c>
      <c r="H6" s="34">
        <f>SUM(B6:G6)</f>
        <v>1191</v>
      </c>
      <c r="I6" s="35">
        <f>I4</f>
        <v>163</v>
      </c>
      <c r="J6" s="36">
        <f>SUM(H6:I6)</f>
        <v>1354</v>
      </c>
    </row>
    <row r="7" spans="1:13" ht="24.95" customHeight="1" x14ac:dyDescent="0.25">
      <c r="A7" s="57" t="s">
        <v>36</v>
      </c>
      <c r="B7" s="31"/>
      <c r="C7" s="29">
        <v>8</v>
      </c>
      <c r="D7" s="29">
        <v>9</v>
      </c>
      <c r="E7" s="29"/>
      <c r="F7" s="29">
        <v>37</v>
      </c>
      <c r="G7" s="30">
        <v>87</v>
      </c>
      <c r="H7" s="31"/>
      <c r="I7" s="30"/>
      <c r="J7" s="32"/>
    </row>
    <row r="8" spans="1:13" s="1" customFormat="1" ht="24.95" customHeight="1" x14ac:dyDescent="0.25">
      <c r="A8" s="17" t="s">
        <v>35</v>
      </c>
      <c r="B8" s="34">
        <f t="shared" ref="B8:G8" si="0">SUM(B6:B7)</f>
        <v>141</v>
      </c>
      <c r="C8" s="52">
        <f t="shared" si="0"/>
        <v>151</v>
      </c>
      <c r="D8" s="52">
        <f t="shared" si="0"/>
        <v>321</v>
      </c>
      <c r="E8" s="52">
        <f t="shared" si="0"/>
        <v>72</v>
      </c>
      <c r="F8" s="52">
        <f t="shared" si="0"/>
        <v>519</v>
      </c>
      <c r="G8" s="35">
        <f t="shared" si="0"/>
        <v>128</v>
      </c>
      <c r="H8" s="34">
        <f>SUM(B8:G8)</f>
        <v>1332</v>
      </c>
      <c r="I8" s="35">
        <f>I4</f>
        <v>163</v>
      </c>
      <c r="J8" s="36">
        <f>SUM(H8:I8)</f>
        <v>1495</v>
      </c>
    </row>
    <row r="9" spans="1:13" ht="24.95" customHeight="1" thickBot="1" x14ac:dyDescent="0.3">
      <c r="A9" s="57" t="s">
        <v>37</v>
      </c>
      <c r="B9" s="87"/>
      <c r="C9" s="73"/>
      <c r="D9" s="73">
        <v>18</v>
      </c>
      <c r="E9" s="73"/>
      <c r="F9" s="73">
        <v>26</v>
      </c>
      <c r="G9" s="62">
        <v>99</v>
      </c>
      <c r="H9" s="87"/>
      <c r="I9" s="62"/>
      <c r="J9" s="88"/>
    </row>
    <row r="10" spans="1:13" s="1" customFormat="1" ht="24.95" customHeight="1" thickBot="1" x14ac:dyDescent="0.3">
      <c r="A10" s="11" t="s">
        <v>35</v>
      </c>
      <c r="B10" s="21">
        <f>SUM(B8:B9)</f>
        <v>141</v>
      </c>
      <c r="C10" s="21">
        <f t="shared" ref="C10:F10" si="1">SUM(C8:C9)</f>
        <v>151</v>
      </c>
      <c r="D10" s="21">
        <f t="shared" si="1"/>
        <v>339</v>
      </c>
      <c r="E10" s="21">
        <f t="shared" si="1"/>
        <v>72</v>
      </c>
      <c r="F10" s="21">
        <f t="shared" si="1"/>
        <v>545</v>
      </c>
      <c r="G10" s="21">
        <f>SUM(G8:G9)</f>
        <v>227</v>
      </c>
      <c r="H10" s="22">
        <f>SUM(B10:G10)</f>
        <v>1475</v>
      </c>
      <c r="I10" s="23">
        <f>I4</f>
        <v>163</v>
      </c>
      <c r="J10" s="24">
        <f>SUM(H10:I10)</f>
        <v>1638</v>
      </c>
    </row>
    <row r="11" spans="1:13" ht="30" customHeight="1" x14ac:dyDescent="0.25"/>
    <row r="12" spans="1:13" ht="30" customHeight="1" x14ac:dyDescent="0.25"/>
    <row r="13" spans="1:13" ht="30" customHeight="1" x14ac:dyDescent="0.25"/>
  </sheetData>
  <mergeCells count="1">
    <mergeCell ref="A1:J1"/>
  </mergeCells>
  <hyperlinks>
    <hyperlink ref="A2" location="HOME!A1" display="HOME" xr:uid="{CA59683A-42AF-4DAD-9326-EBDA08B9F282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9D29B-E184-4E05-AA96-3A157DE8E380}">
  <sheetPr>
    <tabColor theme="5" tint="0.59999389629810485"/>
  </sheetPr>
  <dimension ref="A1:M13"/>
  <sheetViews>
    <sheetView zoomScaleNormal="100" workbookViewId="0">
      <selection activeCell="G10" sqref="G10"/>
    </sheetView>
  </sheetViews>
  <sheetFormatPr defaultRowHeight="15" x14ac:dyDescent="0.25"/>
  <cols>
    <col min="1" max="10" width="15.5703125" customWidth="1"/>
    <col min="12" max="12" width="15.5703125" bestFit="1" customWidth="1"/>
  </cols>
  <sheetData>
    <row r="1" spans="1:13" ht="23.25" x14ac:dyDescent="0.35">
      <c r="A1" s="128" t="s">
        <v>56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3" ht="15.75" thickBot="1" x14ac:dyDescent="0.3">
      <c r="A2" s="81" t="s">
        <v>22</v>
      </c>
    </row>
    <row r="3" spans="1:13" ht="45.75" thickBot="1" x14ac:dyDescent="0.3">
      <c r="A3" s="9" t="s">
        <v>2</v>
      </c>
      <c r="B3" s="6" t="s">
        <v>51</v>
      </c>
      <c r="C3" s="2" t="s">
        <v>52</v>
      </c>
      <c r="D3" s="2" t="s">
        <v>53</v>
      </c>
      <c r="E3" s="2" t="s">
        <v>54</v>
      </c>
      <c r="F3" s="41" t="s">
        <v>55</v>
      </c>
      <c r="G3" s="3" t="s">
        <v>28</v>
      </c>
      <c r="H3" s="8" t="s">
        <v>29</v>
      </c>
      <c r="I3" s="3" t="s">
        <v>30</v>
      </c>
      <c r="J3" s="7" t="s">
        <v>31</v>
      </c>
    </row>
    <row r="4" spans="1:13" s="1" customFormat="1" ht="24.95" customHeight="1" x14ac:dyDescent="0.25">
      <c r="A4" s="10" t="s">
        <v>32</v>
      </c>
      <c r="B4" s="46">
        <v>155</v>
      </c>
      <c r="C4" s="47">
        <v>152</v>
      </c>
      <c r="D4" s="47">
        <v>497</v>
      </c>
      <c r="E4" s="47">
        <v>88</v>
      </c>
      <c r="F4" s="47">
        <v>632</v>
      </c>
      <c r="G4" s="48"/>
      <c r="H4" s="46">
        <f>SUM(B4:G4)</f>
        <v>1524</v>
      </c>
      <c r="I4" s="48">
        <v>121</v>
      </c>
      <c r="J4" s="92">
        <f>SUM(H4:I4)</f>
        <v>1645</v>
      </c>
      <c r="L4" s="1" t="s">
        <v>33</v>
      </c>
      <c r="M4" s="93">
        <f>H4/2</f>
        <v>762</v>
      </c>
    </row>
    <row r="5" spans="1:13" ht="24.95" customHeight="1" x14ac:dyDescent="0.25">
      <c r="A5" s="20" t="s">
        <v>34</v>
      </c>
      <c r="B5" s="31">
        <v>4</v>
      </c>
      <c r="C5" s="29">
        <v>10</v>
      </c>
      <c r="D5" s="29">
        <v>10</v>
      </c>
      <c r="E5" s="29"/>
      <c r="F5" s="29">
        <v>26</v>
      </c>
      <c r="G5" s="30">
        <v>38</v>
      </c>
      <c r="H5" s="31"/>
      <c r="I5" s="30"/>
      <c r="J5" s="32"/>
    </row>
    <row r="6" spans="1:13" s="1" customFormat="1" ht="24.95" customHeight="1" x14ac:dyDescent="0.25">
      <c r="A6" s="17" t="s">
        <v>35</v>
      </c>
      <c r="B6" s="122">
        <f>SUM(B4:B5)</f>
        <v>159</v>
      </c>
      <c r="C6" s="123">
        <f t="shared" ref="C6:G6" si="0">SUM(C4:C5)</f>
        <v>162</v>
      </c>
      <c r="D6" s="123">
        <f t="shared" si="0"/>
        <v>507</v>
      </c>
      <c r="E6" s="123">
        <f t="shared" si="0"/>
        <v>88</v>
      </c>
      <c r="F6" s="123">
        <f t="shared" si="0"/>
        <v>658</v>
      </c>
      <c r="G6" s="124">
        <f t="shared" si="0"/>
        <v>38</v>
      </c>
      <c r="H6" s="34">
        <f>SUM(B6:G6)</f>
        <v>1612</v>
      </c>
      <c r="I6" s="35">
        <f>I4</f>
        <v>121</v>
      </c>
      <c r="J6" s="36">
        <f>SUM(H6:I6)</f>
        <v>1733</v>
      </c>
    </row>
    <row r="7" spans="1:13" ht="24.95" customHeight="1" x14ac:dyDescent="0.25">
      <c r="A7" s="57" t="s">
        <v>36</v>
      </c>
      <c r="B7" s="31"/>
      <c r="C7" s="29">
        <v>10</v>
      </c>
      <c r="D7" s="29">
        <v>20</v>
      </c>
      <c r="E7" s="29"/>
      <c r="F7" s="29">
        <v>30</v>
      </c>
      <c r="G7" s="30">
        <v>95</v>
      </c>
      <c r="H7" s="31"/>
      <c r="I7" s="30"/>
      <c r="J7" s="32"/>
    </row>
    <row r="8" spans="1:13" s="1" customFormat="1" ht="24.95" customHeight="1" x14ac:dyDescent="0.25">
      <c r="A8" s="17" t="s">
        <v>35</v>
      </c>
      <c r="B8" s="34">
        <f t="shared" ref="B8:G8" si="1">SUM(B6:B7)</f>
        <v>159</v>
      </c>
      <c r="C8" s="52">
        <f t="shared" si="1"/>
        <v>172</v>
      </c>
      <c r="D8" s="52">
        <f t="shared" si="1"/>
        <v>527</v>
      </c>
      <c r="E8" s="52">
        <f t="shared" si="1"/>
        <v>88</v>
      </c>
      <c r="F8" s="52">
        <f t="shared" si="1"/>
        <v>688</v>
      </c>
      <c r="G8" s="35">
        <f t="shared" si="1"/>
        <v>133</v>
      </c>
      <c r="H8" s="34">
        <f>SUM(B8:G8)</f>
        <v>1767</v>
      </c>
      <c r="I8" s="35">
        <f>I4</f>
        <v>121</v>
      </c>
      <c r="J8" s="36">
        <f>SUM(H8:I8)</f>
        <v>1888</v>
      </c>
    </row>
    <row r="9" spans="1:13" ht="24.95" customHeight="1" thickBot="1" x14ac:dyDescent="0.3">
      <c r="A9" s="57" t="s">
        <v>37</v>
      </c>
      <c r="B9" s="87"/>
      <c r="C9" s="73"/>
      <c r="D9" s="73">
        <v>39</v>
      </c>
      <c r="E9" s="73"/>
      <c r="F9" s="73">
        <v>28</v>
      </c>
      <c r="G9" s="62">
        <v>85</v>
      </c>
      <c r="H9" s="87"/>
      <c r="I9" s="62"/>
      <c r="J9" s="88"/>
    </row>
    <row r="10" spans="1:13" s="1" customFormat="1" ht="24.95" customHeight="1" thickBot="1" x14ac:dyDescent="0.3">
      <c r="A10" s="11" t="s">
        <v>35</v>
      </c>
      <c r="B10" s="21">
        <f>SUM(B8:B9)</f>
        <v>159</v>
      </c>
      <c r="C10" s="21">
        <f t="shared" ref="C10:F10" si="2">SUM(C8:C9)</f>
        <v>172</v>
      </c>
      <c r="D10" s="21">
        <f t="shared" si="2"/>
        <v>566</v>
      </c>
      <c r="E10" s="21">
        <f t="shared" si="2"/>
        <v>88</v>
      </c>
      <c r="F10" s="21">
        <f t="shared" si="2"/>
        <v>716</v>
      </c>
      <c r="G10" s="21">
        <f>SUM(G8:G9)</f>
        <v>218</v>
      </c>
      <c r="H10" s="22">
        <f>SUM(B10:G10)</f>
        <v>1919</v>
      </c>
      <c r="I10" s="23">
        <f>I4</f>
        <v>121</v>
      </c>
      <c r="J10" s="24">
        <f>SUM(H10:I10)</f>
        <v>2040</v>
      </c>
    </row>
    <row r="11" spans="1:13" ht="30" customHeight="1" x14ac:dyDescent="0.25"/>
    <row r="12" spans="1:13" ht="30" customHeight="1" x14ac:dyDescent="0.25"/>
    <row r="13" spans="1:13" ht="30" customHeight="1" x14ac:dyDescent="0.25"/>
  </sheetData>
  <mergeCells count="1">
    <mergeCell ref="A1:J1"/>
  </mergeCells>
  <hyperlinks>
    <hyperlink ref="A2" location="HOME!A1" display="HOME" xr:uid="{F7A1F932-C129-4C12-A214-762BE8D4E54E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E2F63-B91A-4406-B6A2-82D1BDDBA4C1}">
  <sheetPr>
    <tabColor theme="5" tint="0.59999389629810485"/>
  </sheetPr>
  <dimension ref="A1:M13"/>
  <sheetViews>
    <sheetView zoomScaleNormal="100" workbookViewId="0">
      <selection activeCell="G10" sqref="G10"/>
    </sheetView>
  </sheetViews>
  <sheetFormatPr defaultRowHeight="15" x14ac:dyDescent="0.25"/>
  <cols>
    <col min="1" max="10" width="15.5703125" customWidth="1"/>
    <col min="12" max="12" width="15.5703125" bestFit="1" customWidth="1"/>
  </cols>
  <sheetData>
    <row r="1" spans="1:13" ht="23.25" x14ac:dyDescent="0.35">
      <c r="A1" s="128" t="s">
        <v>57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3" ht="15.75" thickBot="1" x14ac:dyDescent="0.3">
      <c r="A2" s="81" t="s">
        <v>22</v>
      </c>
    </row>
    <row r="3" spans="1:13" ht="45.75" thickBot="1" x14ac:dyDescent="0.3">
      <c r="A3" s="9" t="s">
        <v>2</v>
      </c>
      <c r="B3" s="6" t="s">
        <v>51</v>
      </c>
      <c r="C3" s="2" t="s">
        <v>52</v>
      </c>
      <c r="D3" s="2" t="s">
        <v>53</v>
      </c>
      <c r="E3" s="2" t="s">
        <v>54</v>
      </c>
      <c r="F3" s="41" t="s">
        <v>55</v>
      </c>
      <c r="G3" s="3" t="s">
        <v>28</v>
      </c>
      <c r="H3" s="8" t="s">
        <v>29</v>
      </c>
      <c r="I3" s="3" t="s">
        <v>30</v>
      </c>
      <c r="J3" s="7" t="s">
        <v>31</v>
      </c>
    </row>
    <row r="4" spans="1:13" s="1" customFormat="1" ht="24.95" customHeight="1" x14ac:dyDescent="0.25">
      <c r="A4" s="10" t="s">
        <v>32</v>
      </c>
      <c r="B4" s="46">
        <v>28</v>
      </c>
      <c r="C4" s="47">
        <v>36</v>
      </c>
      <c r="D4" s="47">
        <v>89</v>
      </c>
      <c r="E4" s="47">
        <v>19</v>
      </c>
      <c r="F4" s="47">
        <v>88</v>
      </c>
      <c r="G4" s="48"/>
      <c r="H4" s="46">
        <f>SUM(B4:G4)</f>
        <v>260</v>
      </c>
      <c r="I4" s="48">
        <v>52</v>
      </c>
      <c r="J4" s="92">
        <f>SUM(H4:I4)</f>
        <v>312</v>
      </c>
      <c r="L4" s="1" t="s">
        <v>33</v>
      </c>
      <c r="M4" s="93">
        <f>H4/2</f>
        <v>130</v>
      </c>
    </row>
    <row r="5" spans="1:13" ht="24.95" customHeight="1" x14ac:dyDescent="0.25">
      <c r="A5" s="20" t="s">
        <v>34</v>
      </c>
      <c r="B5" s="31"/>
      <c r="C5" s="29">
        <v>3</v>
      </c>
      <c r="D5" s="29">
        <v>1</v>
      </c>
      <c r="E5" s="29"/>
      <c r="F5" s="29">
        <v>5</v>
      </c>
      <c r="G5" s="30">
        <v>10</v>
      </c>
      <c r="H5" s="31"/>
      <c r="I5" s="30"/>
      <c r="J5" s="32"/>
    </row>
    <row r="6" spans="1:13" s="1" customFormat="1" ht="24.95" customHeight="1" x14ac:dyDescent="0.25">
      <c r="A6" s="17" t="s">
        <v>35</v>
      </c>
      <c r="B6" s="34">
        <f>SUM(B3:B4)</f>
        <v>28</v>
      </c>
      <c r="C6" s="52">
        <f>SUM(C3:C4)</f>
        <v>36</v>
      </c>
      <c r="D6" s="52">
        <f>SUM(D3:D4)</f>
        <v>89</v>
      </c>
      <c r="E6" s="52">
        <f>SUM(E3:E4)</f>
        <v>19</v>
      </c>
      <c r="F6" s="52">
        <f>SUM(F3:F4)</f>
        <v>88</v>
      </c>
      <c r="G6" s="35">
        <f>SUM(G4:G5)</f>
        <v>10</v>
      </c>
      <c r="H6" s="34">
        <f>SUM(B6:G6)</f>
        <v>270</v>
      </c>
      <c r="I6" s="35">
        <f>I4</f>
        <v>52</v>
      </c>
      <c r="J6" s="36">
        <f>SUM(H6:I6)</f>
        <v>322</v>
      </c>
    </row>
    <row r="7" spans="1:13" ht="24.95" customHeight="1" x14ac:dyDescent="0.25">
      <c r="A7" s="57" t="s">
        <v>36</v>
      </c>
      <c r="B7" s="31"/>
      <c r="C7" s="29">
        <v>3</v>
      </c>
      <c r="D7" s="29">
        <v>3</v>
      </c>
      <c r="E7" s="29"/>
      <c r="F7" s="29">
        <v>4</v>
      </c>
      <c r="G7" s="30">
        <v>18</v>
      </c>
      <c r="H7" s="31"/>
      <c r="I7" s="30"/>
      <c r="J7" s="32"/>
    </row>
    <row r="8" spans="1:13" s="1" customFormat="1" ht="24.95" customHeight="1" x14ac:dyDescent="0.25">
      <c r="A8" s="17" t="s">
        <v>35</v>
      </c>
      <c r="B8" s="34">
        <f t="shared" ref="B8:G8" si="0">SUM(B6:B7)</f>
        <v>28</v>
      </c>
      <c r="C8" s="52">
        <f t="shared" si="0"/>
        <v>39</v>
      </c>
      <c r="D8" s="52">
        <f t="shared" si="0"/>
        <v>92</v>
      </c>
      <c r="E8" s="52">
        <f t="shared" si="0"/>
        <v>19</v>
      </c>
      <c r="F8" s="52">
        <f t="shared" si="0"/>
        <v>92</v>
      </c>
      <c r="G8" s="35">
        <f t="shared" si="0"/>
        <v>28</v>
      </c>
      <c r="H8" s="34">
        <f>SUM(B8:G8)</f>
        <v>298</v>
      </c>
      <c r="I8" s="35">
        <f>I4</f>
        <v>52</v>
      </c>
      <c r="J8" s="36">
        <f>SUM(H8:I8)</f>
        <v>350</v>
      </c>
    </row>
    <row r="9" spans="1:13" ht="24.95" customHeight="1" thickBot="1" x14ac:dyDescent="0.3">
      <c r="A9" s="57" t="s">
        <v>37</v>
      </c>
      <c r="B9" s="87"/>
      <c r="C9" s="73">
        <v>9</v>
      </c>
      <c r="D9" s="73"/>
      <c r="E9" s="73"/>
      <c r="F9" s="73">
        <v>3</v>
      </c>
      <c r="G9" s="62">
        <v>24</v>
      </c>
      <c r="H9" s="87"/>
      <c r="I9" s="62"/>
      <c r="J9" s="88"/>
    </row>
    <row r="10" spans="1:13" s="1" customFormat="1" ht="24.95" customHeight="1" thickBot="1" x14ac:dyDescent="0.3">
      <c r="A10" s="11" t="s">
        <v>35</v>
      </c>
      <c r="B10" s="21">
        <f>SUM(B8:B9)</f>
        <v>28</v>
      </c>
      <c r="C10" s="21">
        <f t="shared" ref="C10:F10" si="1">SUM(C8:C9)</f>
        <v>48</v>
      </c>
      <c r="D10" s="21">
        <f t="shared" si="1"/>
        <v>92</v>
      </c>
      <c r="E10" s="21">
        <f t="shared" si="1"/>
        <v>19</v>
      </c>
      <c r="F10" s="21">
        <f t="shared" si="1"/>
        <v>95</v>
      </c>
      <c r="G10" s="21">
        <f>SUM(G8:G9)</f>
        <v>52</v>
      </c>
      <c r="H10" s="22">
        <f>SUM(B10:G10)</f>
        <v>334</v>
      </c>
      <c r="I10" s="23">
        <f>I4</f>
        <v>52</v>
      </c>
      <c r="J10" s="24">
        <f>SUM(H10:I10)</f>
        <v>386</v>
      </c>
    </row>
    <row r="11" spans="1:13" ht="30" customHeight="1" x14ac:dyDescent="0.25"/>
    <row r="12" spans="1:13" ht="30" customHeight="1" x14ac:dyDescent="0.25"/>
    <row r="13" spans="1:13" ht="30" customHeight="1" x14ac:dyDescent="0.25"/>
  </sheetData>
  <mergeCells count="1">
    <mergeCell ref="A1:J1"/>
  </mergeCells>
  <hyperlinks>
    <hyperlink ref="A2" location="HOME!A1" display="HOME" xr:uid="{536B5C0A-5767-4CBB-9BEB-9C3D93BCC3E9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8DE28-51BA-40B4-9455-770EF5183F2E}">
  <sheetPr>
    <tabColor theme="5" tint="0.59999389629810485"/>
  </sheetPr>
  <dimension ref="A1:M13"/>
  <sheetViews>
    <sheetView zoomScaleNormal="100" workbookViewId="0">
      <selection activeCell="A8" sqref="A8"/>
    </sheetView>
  </sheetViews>
  <sheetFormatPr defaultRowHeight="15" x14ac:dyDescent="0.25"/>
  <cols>
    <col min="1" max="10" width="15.5703125" customWidth="1"/>
    <col min="12" max="12" width="17" bestFit="1" customWidth="1"/>
  </cols>
  <sheetData>
    <row r="1" spans="1:13" ht="23.25" x14ac:dyDescent="0.35">
      <c r="A1" s="128" t="s">
        <v>58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3" ht="15.75" thickBot="1" x14ac:dyDescent="0.3">
      <c r="A2" s="81" t="s">
        <v>22</v>
      </c>
    </row>
    <row r="3" spans="1:13" ht="45.75" thickBot="1" x14ac:dyDescent="0.3">
      <c r="A3" s="9" t="s">
        <v>2</v>
      </c>
      <c r="B3" s="114" t="s">
        <v>51</v>
      </c>
      <c r="C3" s="100" t="s">
        <v>52</v>
      </c>
      <c r="D3" s="100" t="s">
        <v>53</v>
      </c>
      <c r="E3" s="100" t="s">
        <v>54</v>
      </c>
      <c r="F3" s="107" t="s">
        <v>55</v>
      </c>
      <c r="G3" s="101" t="s">
        <v>28</v>
      </c>
      <c r="H3" s="6" t="s">
        <v>29</v>
      </c>
      <c r="I3" s="3" t="s">
        <v>30</v>
      </c>
      <c r="J3" s="7" t="s">
        <v>31</v>
      </c>
    </row>
    <row r="4" spans="1:13" ht="24.95" customHeight="1" x14ac:dyDescent="0.25">
      <c r="A4" s="65" t="s">
        <v>32</v>
      </c>
      <c r="B4" s="46">
        <f>'Sports Representative - OAK'!B4+'Sports Representative - REID'!B4+'Sports Representative - MOBILE'!B4</f>
        <v>324</v>
      </c>
      <c r="C4" s="47">
        <f>'Sports Representative - OAK'!C4+'Sports Representative - REID'!C4+'Sports Representative - MOBILE'!C4</f>
        <v>331</v>
      </c>
      <c r="D4" s="47">
        <f>'Sports Representative - OAK'!D4+'Sports Representative - REID'!D4+'Sports Representative - MOBILE'!D4</f>
        <v>898</v>
      </c>
      <c r="E4" s="47">
        <f>'Sports Representative - OAK'!E4+'Sports Representative - REID'!E4+'Sports Representative - MOBILE'!E4</f>
        <v>179</v>
      </c>
      <c r="F4" s="47">
        <f>'Sports Representative - OAK'!F4+'Sports Representative - REID'!F4+'Sports Representative - MOBILE'!F4</f>
        <v>1202</v>
      </c>
      <c r="G4" s="48">
        <f>'Sports Representative - OAK'!G4+'Sports Representative - REID'!G4+'Sports Representative - MOBILE'!G4</f>
        <v>0</v>
      </c>
      <c r="H4" s="33">
        <f>SUM(B4:G4)</f>
        <v>2934</v>
      </c>
      <c r="I4" s="48">
        <f>'Sports Representative - OAK'!I4+'Sports Representative - REID'!I4+'Sports Representative - MOBILE'!I4</f>
        <v>336</v>
      </c>
      <c r="J4" s="89">
        <f>SUM(H4:I4)</f>
        <v>3270</v>
      </c>
      <c r="L4" s="1" t="s">
        <v>33</v>
      </c>
      <c r="M4" s="16">
        <f>H4/2</f>
        <v>1467</v>
      </c>
    </row>
    <row r="5" spans="1:13" ht="24.95" customHeight="1" x14ac:dyDescent="0.25">
      <c r="A5" s="64" t="s">
        <v>34</v>
      </c>
      <c r="B5" s="34">
        <f>'Sports Representative - OAK'!B5+'Sports Representative - REID'!B5+'Sports Representative - MOBILE'!B5</f>
        <v>8</v>
      </c>
      <c r="C5" s="52">
        <f>'Sports Representative - OAK'!C5+'Sports Representative - REID'!C5+'Sports Representative - MOBILE'!C5</f>
        <v>16</v>
      </c>
      <c r="D5" s="52">
        <f>'Sports Representative - OAK'!D5+'Sports Representative - REID'!D5+'Sports Representative - MOBILE'!D5</f>
        <v>20</v>
      </c>
      <c r="E5" s="52">
        <f>'Sports Representative - OAK'!E5+'Sports Representative - REID'!E5+'Sports Representative - MOBILE'!E5</f>
        <v>0</v>
      </c>
      <c r="F5" s="52">
        <f>'Sports Representative - OAK'!F5+'Sports Representative - REID'!F5+'Sports Representative - MOBILE'!F5</f>
        <v>46</v>
      </c>
      <c r="G5" s="35">
        <f>'Sports Representative - OAK'!G5+'Sports Representative - REID'!G5+'Sports Representative - MOBILE'!G5</f>
        <v>89</v>
      </c>
      <c r="H5" s="33">
        <f>SUM(B5:G5)</f>
        <v>179</v>
      </c>
      <c r="I5" s="35"/>
      <c r="J5" s="90"/>
      <c r="L5" s="1"/>
      <c r="M5" s="19"/>
    </row>
    <row r="6" spans="1:13" ht="24.95" customHeight="1" x14ac:dyDescent="0.25">
      <c r="A6" s="68" t="s">
        <v>35</v>
      </c>
      <c r="B6" s="34">
        <f>'Sports Representative - OAK'!B6+'Sports Representative - REID'!B6+'Sports Representative - MOBILE'!B6</f>
        <v>328</v>
      </c>
      <c r="C6" s="52">
        <f>'Sports Representative - OAK'!C6+'Sports Representative - REID'!C6+'Sports Representative - MOBILE'!C6</f>
        <v>341</v>
      </c>
      <c r="D6" s="52">
        <f>'Sports Representative - OAK'!D6+'Sports Representative - REID'!D6+'Sports Representative - MOBILE'!D6</f>
        <v>908</v>
      </c>
      <c r="E6" s="52">
        <f>'Sports Representative - OAK'!E6+'Sports Representative - REID'!E6+'Sports Representative - MOBILE'!E6</f>
        <v>179</v>
      </c>
      <c r="F6" s="52">
        <f>'Sports Representative - OAK'!F6+'Sports Representative - REID'!F6+'Sports Representative - MOBILE'!F6</f>
        <v>1228</v>
      </c>
      <c r="G6" s="35">
        <f>'Sports Representative - OAK'!G6+'Sports Representative - REID'!G6+'Sports Representative - MOBILE'!G6</f>
        <v>89</v>
      </c>
      <c r="H6" s="33">
        <f t="shared" ref="H6:H9" si="0">SUM(B6:G6)</f>
        <v>3073</v>
      </c>
      <c r="I6" s="35">
        <f>I4</f>
        <v>336</v>
      </c>
      <c r="J6" s="49">
        <f>SUM(H6:I6)</f>
        <v>3409</v>
      </c>
      <c r="L6" s="1"/>
      <c r="M6" s="19"/>
    </row>
    <row r="7" spans="1:13" ht="24.95" customHeight="1" x14ac:dyDescent="0.25">
      <c r="A7" s="69" t="s">
        <v>36</v>
      </c>
      <c r="B7" s="34">
        <f>'Sports Representative - OAK'!B7+'Sports Representative - REID'!B7+'Sports Representative - MOBILE'!B7</f>
        <v>0</v>
      </c>
      <c r="C7" s="52">
        <f>'Sports Representative - OAK'!C7+'Sports Representative - REID'!C7+'Sports Representative - MOBILE'!C7</f>
        <v>21</v>
      </c>
      <c r="D7" s="52">
        <f>'Sports Representative - OAK'!D7+'Sports Representative - REID'!D7+'Sports Representative - MOBILE'!D7</f>
        <v>32</v>
      </c>
      <c r="E7" s="52">
        <f>'Sports Representative - OAK'!E7+'Sports Representative - REID'!E7+'Sports Representative - MOBILE'!E7</f>
        <v>0</v>
      </c>
      <c r="F7" s="52">
        <f>'Sports Representative - OAK'!F7+'Sports Representative - REID'!F7+'Sports Representative - MOBILE'!F7</f>
        <v>71</v>
      </c>
      <c r="G7" s="35">
        <f>'Sports Representative - OAK'!G7+'Sports Representative - REID'!G7+'Sports Representative - MOBILE'!G7</f>
        <v>200</v>
      </c>
      <c r="H7" s="33">
        <f t="shared" si="0"/>
        <v>324</v>
      </c>
      <c r="I7" s="30"/>
      <c r="J7" s="72"/>
    </row>
    <row r="8" spans="1:13" ht="24.95" customHeight="1" x14ac:dyDescent="0.25">
      <c r="A8" s="68" t="s">
        <v>35</v>
      </c>
      <c r="B8" s="34">
        <f>'Sports Representative - OAK'!B8+'Sports Representative - REID'!B8+'Sports Representative - MOBILE'!B8</f>
        <v>328</v>
      </c>
      <c r="C8" s="52">
        <f>'Sports Representative - OAK'!C8+'Sports Representative - REID'!C8+'Sports Representative - MOBILE'!C8</f>
        <v>362</v>
      </c>
      <c r="D8" s="52">
        <f>'Sports Representative - OAK'!D8+'Sports Representative - REID'!D8+'Sports Representative - MOBILE'!D8</f>
        <v>940</v>
      </c>
      <c r="E8" s="52">
        <f>'Sports Representative - OAK'!E8+'Sports Representative - REID'!E8+'Sports Representative - MOBILE'!E8</f>
        <v>179</v>
      </c>
      <c r="F8" s="52">
        <f>'Sports Representative - OAK'!F8+'Sports Representative - REID'!F8+'Sports Representative - MOBILE'!F8</f>
        <v>1299</v>
      </c>
      <c r="G8" s="35">
        <f>'Sports Representative - OAK'!G8+'Sports Representative - REID'!G8+'Sports Representative - MOBILE'!G8</f>
        <v>289</v>
      </c>
      <c r="H8" s="33">
        <f t="shared" si="0"/>
        <v>3397</v>
      </c>
      <c r="I8" s="35">
        <f>I4</f>
        <v>336</v>
      </c>
      <c r="J8" s="49">
        <f>SUM(H8:I8)</f>
        <v>3733</v>
      </c>
      <c r="L8" s="1"/>
      <c r="M8" s="19"/>
    </row>
    <row r="9" spans="1:13" ht="24.95" customHeight="1" thickBot="1" x14ac:dyDescent="0.3">
      <c r="A9" s="69" t="s">
        <v>37</v>
      </c>
      <c r="B9" s="111">
        <f>'Sports Representative - OAK'!B9+'Sports Representative - REID'!B9+'Sports Representative - MOBILE'!B9</f>
        <v>0</v>
      </c>
      <c r="C9" s="112">
        <f>'Sports Representative - OAK'!C9+'Sports Representative - REID'!C9+'Sports Representative - MOBILE'!C9</f>
        <v>9</v>
      </c>
      <c r="D9" s="112">
        <f>'Sports Representative - OAK'!D9+'Sports Representative - REID'!D9+'Sports Representative - MOBILE'!D9</f>
        <v>57</v>
      </c>
      <c r="E9" s="112">
        <f>'Sports Representative - OAK'!E9+'Sports Representative - REID'!E9+'Sports Representative - MOBILE'!E9</f>
        <v>0</v>
      </c>
      <c r="F9" s="112">
        <f>'Sports Representative - OAK'!F9+'Sports Representative - REID'!F9+'Sports Representative - MOBILE'!F9</f>
        <v>57</v>
      </c>
      <c r="G9" s="113">
        <f>'Sports Representative - OAK'!G9+'Sports Representative - REID'!G9+'Sports Representative - MOBILE'!G9</f>
        <v>208</v>
      </c>
      <c r="H9" s="33">
        <f t="shared" si="0"/>
        <v>331</v>
      </c>
      <c r="I9" s="62"/>
      <c r="J9" s="72"/>
    </row>
    <row r="10" spans="1:13" ht="24.95" customHeight="1" thickBot="1" x14ac:dyDescent="0.3">
      <c r="A10" s="11" t="s">
        <v>35</v>
      </c>
      <c r="B10" s="115">
        <f>SUM(B8:B9)</f>
        <v>328</v>
      </c>
      <c r="C10" s="115">
        <f t="shared" ref="C10:F10" si="1">SUM(C8:C9)</f>
        <v>371</v>
      </c>
      <c r="D10" s="115">
        <f t="shared" si="1"/>
        <v>997</v>
      </c>
      <c r="E10" s="115">
        <f t="shared" si="1"/>
        <v>179</v>
      </c>
      <c r="F10" s="115">
        <f t="shared" si="1"/>
        <v>1356</v>
      </c>
      <c r="G10" s="116">
        <f>SUM(G8:G9)</f>
        <v>497</v>
      </c>
      <c r="H10" s="22">
        <f>SUM(B10:G10)</f>
        <v>3728</v>
      </c>
      <c r="I10" s="67">
        <f>I4</f>
        <v>336</v>
      </c>
      <c r="J10" s="24">
        <f>SUM(H10:I10)</f>
        <v>4064</v>
      </c>
    </row>
    <row r="11" spans="1:13" ht="30" customHeight="1" x14ac:dyDescent="0.25"/>
    <row r="12" spans="1:13" ht="30" customHeight="1" x14ac:dyDescent="0.25"/>
    <row r="13" spans="1:13" ht="30" customHeight="1" x14ac:dyDescent="0.25"/>
  </sheetData>
  <mergeCells count="1">
    <mergeCell ref="A1:J1"/>
  </mergeCells>
  <hyperlinks>
    <hyperlink ref="A2" location="HOME!A1" display="HOME" xr:uid="{1681E22C-99A3-491D-AECD-866C963DF2E3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C1ECE-DC2E-4DC9-9C07-15196F0D88AF}">
  <sheetPr>
    <tabColor rgb="FFFF66CC"/>
  </sheetPr>
  <dimension ref="A1:L11"/>
  <sheetViews>
    <sheetView zoomScaleNormal="100" workbookViewId="0">
      <selection activeCell="F10" sqref="F10"/>
    </sheetView>
  </sheetViews>
  <sheetFormatPr defaultRowHeight="15" x14ac:dyDescent="0.25"/>
  <cols>
    <col min="1" max="9" width="15.5703125" customWidth="1"/>
    <col min="11" max="11" width="17" bestFit="1" customWidth="1"/>
  </cols>
  <sheetData>
    <row r="1" spans="1:12" ht="23.25" x14ac:dyDescent="0.35">
      <c r="A1" s="128" t="s">
        <v>59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60.75" thickBot="1" x14ac:dyDescent="0.3">
      <c r="A3" s="9" t="s">
        <v>2</v>
      </c>
      <c r="B3" s="50" t="s">
        <v>60</v>
      </c>
      <c r="C3" s="41" t="s">
        <v>61</v>
      </c>
      <c r="D3" s="41" t="s">
        <v>62</v>
      </c>
      <c r="E3" s="41" t="s">
        <v>63</v>
      </c>
      <c r="F3" s="3" t="s">
        <v>28</v>
      </c>
      <c r="G3" s="8" t="s">
        <v>29</v>
      </c>
      <c r="H3" s="3" t="s">
        <v>30</v>
      </c>
      <c r="I3" s="7" t="s">
        <v>31</v>
      </c>
    </row>
    <row r="4" spans="1:12" s="1" customFormat="1" ht="24.95" customHeight="1" x14ac:dyDescent="0.25">
      <c r="A4" s="10" t="s">
        <v>32</v>
      </c>
      <c r="B4" s="42">
        <v>345</v>
      </c>
      <c r="C4" s="43">
        <v>555</v>
      </c>
      <c r="D4" s="43">
        <v>170</v>
      </c>
      <c r="E4" s="66">
        <v>131</v>
      </c>
      <c r="F4" s="66"/>
      <c r="G4" s="94">
        <f>SUM(B4:F4)</f>
        <v>1201</v>
      </c>
      <c r="H4" s="44">
        <v>124</v>
      </c>
      <c r="I4" s="45">
        <f>SUM(G4:H4)</f>
        <v>1325</v>
      </c>
      <c r="K4" s="1" t="s">
        <v>33</v>
      </c>
      <c r="L4" s="93">
        <f>G4/2</f>
        <v>600.5</v>
      </c>
    </row>
    <row r="5" spans="1:12" ht="24.95" customHeight="1" x14ac:dyDescent="0.25">
      <c r="A5" s="20" t="s">
        <v>34</v>
      </c>
      <c r="B5" s="63">
        <v>16</v>
      </c>
      <c r="C5" s="29">
        <v>24</v>
      </c>
      <c r="D5" s="29">
        <v>5</v>
      </c>
      <c r="E5" s="29"/>
      <c r="F5" s="40">
        <v>86</v>
      </c>
      <c r="G5" s="31"/>
      <c r="H5" s="30"/>
      <c r="I5" s="32"/>
    </row>
    <row r="6" spans="1:12" s="1" customFormat="1" ht="24.95" customHeight="1" x14ac:dyDescent="0.25">
      <c r="A6" s="17" t="s">
        <v>35</v>
      </c>
      <c r="B6" s="95">
        <f>SUM(B4:B5)</f>
        <v>361</v>
      </c>
      <c r="C6" s="52">
        <f t="shared" ref="C6:E6" si="0">SUM(C4:C5)</f>
        <v>579</v>
      </c>
      <c r="D6" s="52">
        <f t="shared" si="0"/>
        <v>175</v>
      </c>
      <c r="E6" s="52">
        <f t="shared" si="0"/>
        <v>131</v>
      </c>
      <c r="F6" s="35">
        <f>SUM(F4:F5)</f>
        <v>86</v>
      </c>
      <c r="G6" s="94">
        <f>SUM(B6:F6)</f>
        <v>1332</v>
      </c>
      <c r="H6" s="44">
        <f>H4</f>
        <v>124</v>
      </c>
      <c r="I6" s="45">
        <f>SUM(G6:H6)</f>
        <v>1456</v>
      </c>
    </row>
    <row r="7" spans="1:12" ht="24.95" customHeight="1" thickBot="1" x14ac:dyDescent="0.3">
      <c r="A7" s="57" t="s">
        <v>36</v>
      </c>
      <c r="B7" s="58">
        <v>27</v>
      </c>
      <c r="C7" s="58">
        <v>48</v>
      </c>
      <c r="D7" s="58"/>
      <c r="E7" s="19"/>
      <c r="F7" s="62">
        <v>95</v>
      </c>
      <c r="G7" s="59"/>
      <c r="H7" s="60"/>
      <c r="I7" s="61"/>
    </row>
    <row r="8" spans="1:12" s="1" customFormat="1" ht="24.95" customHeight="1" thickBot="1" x14ac:dyDescent="0.3">
      <c r="A8" s="11" t="s">
        <v>35</v>
      </c>
      <c r="B8" s="21">
        <f>SUM(B6:B7)</f>
        <v>388</v>
      </c>
      <c r="C8" s="21">
        <f t="shared" ref="C8:F8" si="1">SUM(C6:C7)</f>
        <v>627</v>
      </c>
      <c r="D8" s="21">
        <f t="shared" si="1"/>
        <v>175</v>
      </c>
      <c r="E8" s="21">
        <f t="shared" si="1"/>
        <v>131</v>
      </c>
      <c r="F8" s="21">
        <f t="shared" si="1"/>
        <v>181</v>
      </c>
      <c r="G8" s="22">
        <f>SUM(B8:F8)</f>
        <v>1502</v>
      </c>
      <c r="H8" s="23">
        <f>H4</f>
        <v>124</v>
      </c>
      <c r="I8" s="24">
        <f>SUM(G8:H8)</f>
        <v>1626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hyperlinks>
    <hyperlink ref="A2" location="HOME!A1" display="HOME" xr:uid="{189D407F-C51D-435D-9615-08C95317C03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56790-3584-4E6A-B429-FA15D3B10DF0}">
  <sheetPr>
    <tabColor rgb="FFFF66CC"/>
  </sheetPr>
  <dimension ref="A1:L11"/>
  <sheetViews>
    <sheetView zoomScaleNormal="100" workbookViewId="0">
      <selection activeCell="F8" sqref="F8"/>
    </sheetView>
  </sheetViews>
  <sheetFormatPr defaultRowHeight="15" x14ac:dyDescent="0.25"/>
  <cols>
    <col min="1" max="9" width="15.5703125" customWidth="1"/>
    <col min="11" max="11" width="15.5703125" bestFit="1" customWidth="1"/>
  </cols>
  <sheetData>
    <row r="1" spans="1:12" ht="23.25" x14ac:dyDescent="0.35">
      <c r="A1" s="128" t="s">
        <v>64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60.75" thickBot="1" x14ac:dyDescent="0.3">
      <c r="A3" s="9" t="s">
        <v>2</v>
      </c>
      <c r="B3" s="50" t="s">
        <v>60</v>
      </c>
      <c r="C3" s="41" t="s">
        <v>61</v>
      </c>
      <c r="D3" s="41" t="s">
        <v>62</v>
      </c>
      <c r="E3" s="41" t="s">
        <v>63</v>
      </c>
      <c r="F3" s="3" t="s">
        <v>28</v>
      </c>
      <c r="G3" s="8" t="s">
        <v>29</v>
      </c>
      <c r="H3" s="3" t="s">
        <v>30</v>
      </c>
      <c r="I3" s="7" t="s">
        <v>31</v>
      </c>
    </row>
    <row r="4" spans="1:12" s="1" customFormat="1" ht="24.95" customHeight="1" x14ac:dyDescent="0.25">
      <c r="A4" s="10" t="s">
        <v>32</v>
      </c>
      <c r="B4" s="42">
        <v>541</v>
      </c>
      <c r="C4" s="43">
        <v>692</v>
      </c>
      <c r="D4" s="43">
        <v>153</v>
      </c>
      <c r="E4" s="66">
        <v>159</v>
      </c>
      <c r="F4" s="66"/>
      <c r="G4" s="94">
        <f>SUM(B4:F4)</f>
        <v>1545</v>
      </c>
      <c r="H4" s="44">
        <v>118</v>
      </c>
      <c r="I4" s="45">
        <f>SUM(G4:H4)</f>
        <v>1663</v>
      </c>
      <c r="K4" s="1" t="s">
        <v>33</v>
      </c>
      <c r="L4" s="93">
        <f>G4/2</f>
        <v>772.5</v>
      </c>
    </row>
    <row r="5" spans="1:12" ht="24.95" customHeight="1" x14ac:dyDescent="0.25">
      <c r="A5" s="20" t="s">
        <v>34</v>
      </c>
      <c r="B5" s="63">
        <v>30</v>
      </c>
      <c r="C5" s="29">
        <v>38</v>
      </c>
      <c r="D5" s="29">
        <v>9</v>
      </c>
      <c r="E5" s="29"/>
      <c r="F5" s="40">
        <v>82</v>
      </c>
      <c r="G5" s="31"/>
      <c r="H5" s="30"/>
      <c r="I5" s="32"/>
    </row>
    <row r="6" spans="1:12" s="1" customFormat="1" ht="24.95" customHeight="1" x14ac:dyDescent="0.25">
      <c r="A6" s="17" t="s">
        <v>35</v>
      </c>
      <c r="B6" s="95">
        <f>SUM(B4:B5)</f>
        <v>571</v>
      </c>
      <c r="C6" s="52">
        <f t="shared" ref="C6:E6" si="0">SUM(C4:C5)</f>
        <v>730</v>
      </c>
      <c r="D6" s="52">
        <f t="shared" si="0"/>
        <v>162</v>
      </c>
      <c r="E6" s="52">
        <f t="shared" si="0"/>
        <v>159</v>
      </c>
      <c r="F6" s="35">
        <f>SUM(F4:F5)</f>
        <v>82</v>
      </c>
      <c r="G6" s="94">
        <f>SUM(B6:F6)</f>
        <v>1704</v>
      </c>
      <c r="H6" s="44">
        <f>H4</f>
        <v>118</v>
      </c>
      <c r="I6" s="45">
        <f>SUM(G6:H6)</f>
        <v>1822</v>
      </c>
    </row>
    <row r="7" spans="1:12" ht="24.95" customHeight="1" thickBot="1" x14ac:dyDescent="0.3">
      <c r="A7" s="57" t="s">
        <v>36</v>
      </c>
      <c r="B7" s="58">
        <v>21</v>
      </c>
      <c r="C7" s="58">
        <v>41</v>
      </c>
      <c r="D7" s="58"/>
      <c r="E7" s="19"/>
      <c r="F7" s="62">
        <v>91</v>
      </c>
      <c r="G7" s="59"/>
      <c r="H7" s="60"/>
      <c r="I7" s="61"/>
    </row>
    <row r="8" spans="1:12" s="1" customFormat="1" ht="24.95" customHeight="1" thickBot="1" x14ac:dyDescent="0.3">
      <c r="A8" s="11" t="s">
        <v>35</v>
      </c>
      <c r="B8" s="21">
        <f>SUM(B6:B7)</f>
        <v>592</v>
      </c>
      <c r="C8" s="21">
        <f t="shared" ref="C8:F8" si="1">SUM(C6:C7)</f>
        <v>771</v>
      </c>
      <c r="D8" s="21">
        <f t="shared" si="1"/>
        <v>162</v>
      </c>
      <c r="E8" s="21">
        <f t="shared" si="1"/>
        <v>159</v>
      </c>
      <c r="F8" s="21">
        <f t="shared" si="1"/>
        <v>173</v>
      </c>
      <c r="G8" s="22">
        <f>SUM(B8:F8)</f>
        <v>1857</v>
      </c>
      <c r="H8" s="23">
        <f>H4</f>
        <v>118</v>
      </c>
      <c r="I8" s="24">
        <f>SUM(G8:H8)</f>
        <v>1975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hyperlinks>
    <hyperlink ref="A2" location="HOME!A1" display="HOME" xr:uid="{09EA12FC-B8D7-4265-95C5-844C58E57BC9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4E310-7976-438F-9D5C-2F94FE31F8B1}">
  <sheetPr>
    <tabColor rgb="FFFF66CC"/>
  </sheetPr>
  <dimension ref="A1:L11"/>
  <sheetViews>
    <sheetView zoomScaleNormal="100" workbookViewId="0">
      <selection activeCell="E10" sqref="E10"/>
    </sheetView>
  </sheetViews>
  <sheetFormatPr defaultRowHeight="15" x14ac:dyDescent="0.25"/>
  <cols>
    <col min="1" max="9" width="15.5703125" customWidth="1"/>
    <col min="11" max="11" width="17" bestFit="1" customWidth="1"/>
  </cols>
  <sheetData>
    <row r="1" spans="1:12" ht="23.25" x14ac:dyDescent="0.35">
      <c r="A1" s="128" t="s">
        <v>65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60.75" thickBot="1" x14ac:dyDescent="0.3">
      <c r="A3" s="9" t="s">
        <v>2</v>
      </c>
      <c r="B3" s="50" t="s">
        <v>60</v>
      </c>
      <c r="C3" s="41" t="s">
        <v>61</v>
      </c>
      <c r="D3" s="41" t="s">
        <v>62</v>
      </c>
      <c r="E3" s="41" t="s">
        <v>63</v>
      </c>
      <c r="F3" s="3" t="s">
        <v>28</v>
      </c>
      <c r="G3" s="8" t="s">
        <v>29</v>
      </c>
      <c r="H3" s="3" t="s">
        <v>30</v>
      </c>
      <c r="I3" s="7" t="s">
        <v>31</v>
      </c>
    </row>
    <row r="4" spans="1:12" s="1" customFormat="1" ht="24.95" customHeight="1" x14ac:dyDescent="0.25">
      <c r="A4" s="10" t="s">
        <v>32</v>
      </c>
      <c r="B4" s="42">
        <v>98</v>
      </c>
      <c r="C4" s="43">
        <v>86</v>
      </c>
      <c r="D4" s="43">
        <v>43</v>
      </c>
      <c r="E4" s="66">
        <v>32</v>
      </c>
      <c r="F4" s="66"/>
      <c r="G4" s="94">
        <f>SUM(B4:F4)</f>
        <v>259</v>
      </c>
      <c r="H4" s="44">
        <v>52</v>
      </c>
      <c r="I4" s="45">
        <f>SUM(G4:H4)</f>
        <v>311</v>
      </c>
      <c r="K4" s="1" t="s">
        <v>33</v>
      </c>
      <c r="L4" s="93">
        <f>G4/2</f>
        <v>129.5</v>
      </c>
    </row>
    <row r="5" spans="1:12" ht="24.95" customHeight="1" x14ac:dyDescent="0.25">
      <c r="A5" s="20" t="s">
        <v>34</v>
      </c>
      <c r="B5" s="63">
        <v>7</v>
      </c>
      <c r="C5" s="29">
        <v>5</v>
      </c>
      <c r="D5" s="29">
        <v>7</v>
      </c>
      <c r="E5" s="29"/>
      <c r="F5" s="40">
        <v>13</v>
      </c>
      <c r="G5" s="31"/>
      <c r="H5" s="30"/>
      <c r="I5" s="32"/>
    </row>
    <row r="6" spans="1:12" s="1" customFormat="1" ht="24.95" customHeight="1" x14ac:dyDescent="0.25">
      <c r="A6" s="17" t="s">
        <v>35</v>
      </c>
      <c r="B6" s="95">
        <f>SUM(B4:B5)</f>
        <v>105</v>
      </c>
      <c r="C6" s="52">
        <f t="shared" ref="C6:E6" si="0">SUM(C4:C5)</f>
        <v>91</v>
      </c>
      <c r="D6" s="52">
        <f t="shared" si="0"/>
        <v>50</v>
      </c>
      <c r="E6" s="52">
        <f t="shared" si="0"/>
        <v>32</v>
      </c>
      <c r="F6" s="35">
        <f>SUM(F4:F5)</f>
        <v>13</v>
      </c>
      <c r="G6" s="94">
        <f>SUM(B6:F6)</f>
        <v>291</v>
      </c>
      <c r="H6" s="44">
        <f>H4</f>
        <v>52</v>
      </c>
      <c r="I6" s="45">
        <f>SUM(G6:H6)</f>
        <v>343</v>
      </c>
    </row>
    <row r="7" spans="1:12" ht="24.95" customHeight="1" thickBot="1" x14ac:dyDescent="0.3">
      <c r="A7" s="57" t="s">
        <v>36</v>
      </c>
      <c r="B7" s="58">
        <v>4</v>
      </c>
      <c r="C7" s="58">
        <v>6</v>
      </c>
      <c r="D7" s="58"/>
      <c r="E7" s="19"/>
      <c r="F7" s="62">
        <v>33</v>
      </c>
      <c r="G7" s="59"/>
      <c r="H7" s="60"/>
      <c r="I7" s="61"/>
    </row>
    <row r="8" spans="1:12" s="1" customFormat="1" ht="24.95" customHeight="1" thickBot="1" x14ac:dyDescent="0.3">
      <c r="A8" s="11" t="s">
        <v>35</v>
      </c>
      <c r="B8" s="21">
        <f>SUM(B6:B7)</f>
        <v>109</v>
      </c>
      <c r="C8" s="21">
        <f t="shared" ref="C8:F8" si="1">SUM(C6:C7)</f>
        <v>97</v>
      </c>
      <c r="D8" s="21">
        <f t="shared" si="1"/>
        <v>50</v>
      </c>
      <c r="E8" s="21">
        <f t="shared" si="1"/>
        <v>32</v>
      </c>
      <c r="F8" s="21">
        <f t="shared" si="1"/>
        <v>46</v>
      </c>
      <c r="G8" s="22">
        <f>SUM(B8:F8)</f>
        <v>334</v>
      </c>
      <c r="H8" s="23">
        <f>H4</f>
        <v>52</v>
      </c>
      <c r="I8" s="24">
        <f>SUM(G8:H8)</f>
        <v>386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hyperlinks>
    <hyperlink ref="A2" location="HOME!A1" display="HOME" xr:uid="{56B6878D-5FCC-4267-82D6-6A6F4876C888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B945E-5BE9-4C9D-97B1-7A67EB6A54DF}">
  <sheetPr>
    <tabColor rgb="FFFF66CC"/>
  </sheetPr>
  <dimension ref="A1:L11"/>
  <sheetViews>
    <sheetView zoomScaleNormal="100" workbookViewId="0">
      <selection activeCell="M10" sqref="M10"/>
    </sheetView>
  </sheetViews>
  <sheetFormatPr defaultRowHeight="15" x14ac:dyDescent="0.25"/>
  <cols>
    <col min="1" max="9" width="15.5703125" customWidth="1"/>
    <col min="11" max="11" width="15.5703125" bestFit="1" customWidth="1"/>
  </cols>
  <sheetData>
    <row r="1" spans="1:12" ht="23.25" x14ac:dyDescent="0.35">
      <c r="A1" s="128" t="s">
        <v>66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60.75" thickBot="1" x14ac:dyDescent="0.3">
      <c r="A3" s="9" t="s">
        <v>2</v>
      </c>
      <c r="B3" s="106" t="s">
        <v>60</v>
      </c>
      <c r="C3" s="107" t="s">
        <v>61</v>
      </c>
      <c r="D3" s="107" t="s">
        <v>62</v>
      </c>
      <c r="E3" s="107" t="s">
        <v>63</v>
      </c>
      <c r="F3" s="102" t="s">
        <v>28</v>
      </c>
      <c r="G3" s="6" t="s">
        <v>29</v>
      </c>
      <c r="H3" s="3" t="s">
        <v>30</v>
      </c>
      <c r="I3" s="7" t="s">
        <v>31</v>
      </c>
    </row>
    <row r="4" spans="1:12" ht="24.95" customHeight="1" x14ac:dyDescent="0.25">
      <c r="A4" s="65" t="s">
        <v>32</v>
      </c>
      <c r="B4" s="46">
        <f>'Pres. of Public Affairs - OAK'!B4+'Pres. of Public Affairs - REID'!B4+'Pres. of Public Affairs - MOBIL'!B4</f>
        <v>984</v>
      </c>
      <c r="C4" s="47">
        <f>'Pres. of Public Affairs - OAK'!C4+'Pres. of Public Affairs - REID'!C4+'Pres. of Public Affairs - MOBIL'!C4</f>
        <v>1333</v>
      </c>
      <c r="D4" s="47">
        <f>'Pres. of Public Affairs - OAK'!D4+'Pres. of Public Affairs - REID'!D4+'Pres. of Public Affairs - MOBIL'!D4</f>
        <v>366</v>
      </c>
      <c r="E4" s="47">
        <f>'Pres. of Public Affairs - OAK'!E4+'Pres. of Public Affairs - REID'!E4+'Pres. of Public Affairs - MOBIL'!E4</f>
        <v>322</v>
      </c>
      <c r="F4" s="48">
        <f>'Pres. of Public Affairs - OAK'!F4+'Pres. of Public Affairs - REID'!F4+'Pres. of Public Affairs - MOBIL'!F4</f>
        <v>0</v>
      </c>
      <c r="G4" s="33">
        <f>SUM(B4:F4)</f>
        <v>3005</v>
      </c>
      <c r="H4" s="48">
        <f>'Pres. of Public Affairs - OAK'!H4+'Pres. of Public Affairs - REID'!H4+'Pres. of Public Affairs - MOBIL'!H4</f>
        <v>294</v>
      </c>
      <c r="I4" s="72">
        <f t="shared" ref="I4:I6" si="0">SUM(G4:H4)</f>
        <v>3299</v>
      </c>
      <c r="K4" s="1" t="s">
        <v>33</v>
      </c>
      <c r="L4" s="16">
        <f>G4/2</f>
        <v>1502.5</v>
      </c>
    </row>
    <row r="5" spans="1:12" ht="24.95" customHeight="1" x14ac:dyDescent="0.25">
      <c r="A5" s="69" t="s">
        <v>34</v>
      </c>
      <c r="B5" s="34">
        <f>'Pres. of Public Affairs - OAK'!B5+'Pres. of Public Affairs - REID'!B5+'Pres. of Public Affairs - MOBIL'!B5</f>
        <v>53</v>
      </c>
      <c r="C5" s="52">
        <f>'Pres. of Public Affairs - OAK'!C5+'Pres. of Public Affairs - REID'!C5+'Pres. of Public Affairs - MOBIL'!C5</f>
        <v>67</v>
      </c>
      <c r="D5" s="52">
        <f>'Pres. of Public Affairs - OAK'!D5+'Pres. of Public Affairs - REID'!D5+'Pres. of Public Affairs - MOBIL'!D5</f>
        <v>21</v>
      </c>
      <c r="E5" s="52">
        <f>'Pres. of Public Affairs - OAK'!E5+'Pres. of Public Affairs - REID'!E5+'Pres. of Public Affairs - MOBIL'!E5</f>
        <v>0</v>
      </c>
      <c r="F5" s="35">
        <f>'Pres. of Public Affairs - OAK'!F5+'Pres. of Public Affairs - REID'!F5+'Pres. of Public Affairs - MOBIL'!F5</f>
        <v>181</v>
      </c>
      <c r="G5" s="33">
        <f t="shared" ref="G5:G7" si="1">SUM(B5:F5)</f>
        <v>322</v>
      </c>
      <c r="H5" s="35"/>
      <c r="I5" s="72">
        <f t="shared" si="0"/>
        <v>322</v>
      </c>
      <c r="K5" s="1"/>
      <c r="L5" s="19"/>
    </row>
    <row r="6" spans="1:12" ht="24.95" customHeight="1" x14ac:dyDescent="0.25">
      <c r="A6" s="68" t="s">
        <v>35</v>
      </c>
      <c r="B6" s="34">
        <f>'Pres. of Public Affairs - OAK'!B6+'Pres. of Public Affairs - REID'!B6+'Pres. of Public Affairs - MOBIL'!B6</f>
        <v>1037</v>
      </c>
      <c r="C6" s="52">
        <f>'Pres. of Public Affairs - OAK'!C6+'Pres. of Public Affairs - REID'!C6+'Pres. of Public Affairs - MOBIL'!C6</f>
        <v>1400</v>
      </c>
      <c r="D6" s="52">
        <f>'Pres. of Public Affairs - OAK'!D6+'Pres. of Public Affairs - REID'!D6+'Pres. of Public Affairs - MOBIL'!D6</f>
        <v>387</v>
      </c>
      <c r="E6" s="52">
        <f>'Pres. of Public Affairs - OAK'!E6+'Pres. of Public Affairs - REID'!E6+'Pres. of Public Affairs - MOBIL'!E6</f>
        <v>322</v>
      </c>
      <c r="F6" s="35">
        <f>'Pres. of Public Affairs - OAK'!F6+'Pres. of Public Affairs - REID'!F6+'Pres. of Public Affairs - MOBIL'!F6</f>
        <v>181</v>
      </c>
      <c r="G6" s="33">
        <f t="shared" si="1"/>
        <v>3327</v>
      </c>
      <c r="H6" s="35">
        <f>H4</f>
        <v>294</v>
      </c>
      <c r="I6" s="72">
        <f t="shared" si="0"/>
        <v>3621</v>
      </c>
      <c r="K6" s="1"/>
      <c r="L6" s="19"/>
    </row>
    <row r="7" spans="1:12" ht="24.95" customHeight="1" thickBot="1" x14ac:dyDescent="0.3">
      <c r="A7" s="69" t="s">
        <v>36</v>
      </c>
      <c r="B7" s="111">
        <f>'Pres. of Public Affairs - OAK'!B7+'Pres. of Public Affairs - REID'!B7+'Pres. of Public Affairs - MOBIL'!B7</f>
        <v>52</v>
      </c>
      <c r="C7" s="112">
        <f>'Pres. of Public Affairs - OAK'!C7+'Pres. of Public Affairs - REID'!C7+'Pres. of Public Affairs - MOBIL'!C7</f>
        <v>95</v>
      </c>
      <c r="D7" s="112">
        <f>'Pres. of Public Affairs - OAK'!D7+'Pres. of Public Affairs - REID'!D7+'Pres. of Public Affairs - MOBIL'!D7</f>
        <v>0</v>
      </c>
      <c r="E7" s="112">
        <f>'Pres. of Public Affairs - OAK'!E7+'Pres. of Public Affairs - REID'!E7+'Pres. of Public Affairs - MOBIL'!E7</f>
        <v>0</v>
      </c>
      <c r="F7" s="113">
        <f>'Pres. of Public Affairs - OAK'!F7+'Pres. of Public Affairs - REID'!F7+'Pres. of Public Affairs - MOBIL'!F7</f>
        <v>219</v>
      </c>
      <c r="G7" s="33">
        <f t="shared" si="1"/>
        <v>366</v>
      </c>
      <c r="H7" s="62"/>
      <c r="I7" s="72">
        <f>SUM(G7:H7)</f>
        <v>366</v>
      </c>
      <c r="K7" s="1"/>
      <c r="L7" s="19"/>
    </row>
    <row r="8" spans="1:12" ht="24.95" customHeight="1" thickBot="1" x14ac:dyDescent="0.3">
      <c r="A8" s="11" t="s">
        <v>35</v>
      </c>
      <c r="B8" s="115">
        <f>SUM(B6:B7)</f>
        <v>1089</v>
      </c>
      <c r="C8" s="115">
        <f t="shared" ref="C8:F8" si="2">SUM(C6:C7)</f>
        <v>1495</v>
      </c>
      <c r="D8" s="115">
        <f t="shared" si="2"/>
        <v>387</v>
      </c>
      <c r="E8" s="115">
        <f t="shared" si="2"/>
        <v>322</v>
      </c>
      <c r="F8" s="115">
        <f t="shared" si="2"/>
        <v>400</v>
      </c>
      <c r="G8" s="22">
        <f>SUM(B8:F8)</f>
        <v>3693</v>
      </c>
      <c r="H8" s="67">
        <f>H4</f>
        <v>294</v>
      </c>
      <c r="I8" s="24">
        <f>SUM(G8:H8)</f>
        <v>3987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hyperlinks>
    <hyperlink ref="A2" location="HOME!A1" display="HOME" xr:uid="{6E10A305-D1A1-4190-8DB0-FD6896CDC7C5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DC689-5C19-4898-BFC0-1166454666F1}">
  <sheetPr>
    <tabColor theme="9" tint="0.79998168889431442"/>
  </sheetPr>
  <dimension ref="A1:L11"/>
  <sheetViews>
    <sheetView zoomScaleNormal="100" workbookViewId="0">
      <selection activeCell="F8" sqref="F8"/>
    </sheetView>
  </sheetViews>
  <sheetFormatPr defaultRowHeight="15" x14ac:dyDescent="0.25"/>
  <cols>
    <col min="1" max="9" width="15.5703125" customWidth="1"/>
    <col min="11" max="11" width="15.5703125" bestFit="1" customWidth="1"/>
  </cols>
  <sheetData>
    <row r="1" spans="1:12" ht="23.25" x14ac:dyDescent="0.35">
      <c r="A1" s="128" t="s">
        <v>67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45.75" thickBot="1" x14ac:dyDescent="0.3">
      <c r="A3" s="9" t="s">
        <v>2</v>
      </c>
      <c r="B3" s="50" t="s">
        <v>68</v>
      </c>
      <c r="C3" s="41" t="s">
        <v>69</v>
      </c>
      <c r="D3" s="41" t="s">
        <v>70</v>
      </c>
      <c r="E3" s="41" t="s">
        <v>71</v>
      </c>
      <c r="F3" s="4" t="s">
        <v>28</v>
      </c>
      <c r="G3" s="6" t="s">
        <v>29</v>
      </c>
      <c r="H3" s="3" t="s">
        <v>30</v>
      </c>
      <c r="I3" s="7" t="s">
        <v>31</v>
      </c>
    </row>
    <row r="4" spans="1:12" s="1" customFormat="1" ht="24.95" customHeight="1" x14ac:dyDescent="0.25">
      <c r="A4" s="10" t="s">
        <v>32</v>
      </c>
      <c r="B4" s="42">
        <v>151</v>
      </c>
      <c r="C4" s="43">
        <v>120</v>
      </c>
      <c r="D4" s="43">
        <v>345</v>
      </c>
      <c r="E4" s="66">
        <v>522</v>
      </c>
      <c r="F4" s="66"/>
      <c r="G4" s="94">
        <f>SUM(B4:F4)</f>
        <v>1138</v>
      </c>
      <c r="H4" s="44">
        <v>137</v>
      </c>
      <c r="I4" s="45">
        <f>SUM(G4:H4)</f>
        <v>1275</v>
      </c>
      <c r="K4" s="1" t="s">
        <v>33</v>
      </c>
      <c r="L4" s="93">
        <f>G4/2</f>
        <v>569</v>
      </c>
    </row>
    <row r="5" spans="1:12" ht="24.95" customHeight="1" x14ac:dyDescent="0.25">
      <c r="A5" s="20" t="s">
        <v>34</v>
      </c>
      <c r="B5" s="63">
        <v>12</v>
      </c>
      <c r="C5" s="29"/>
      <c r="D5" s="29">
        <v>18</v>
      </c>
      <c r="E5" s="29">
        <v>38</v>
      </c>
      <c r="F5" s="40">
        <v>102</v>
      </c>
      <c r="G5" s="31"/>
      <c r="H5" s="30"/>
      <c r="I5" s="32"/>
    </row>
    <row r="6" spans="1:12" s="1" customFormat="1" ht="24.95" customHeight="1" x14ac:dyDescent="0.25">
      <c r="A6" s="17" t="s">
        <v>35</v>
      </c>
      <c r="B6" s="95">
        <f>SUM(B4:B5)</f>
        <v>163</v>
      </c>
      <c r="C6" s="52">
        <f t="shared" ref="C6:E6" si="0">SUM(C4:C5)</f>
        <v>120</v>
      </c>
      <c r="D6" s="52">
        <f t="shared" si="0"/>
        <v>363</v>
      </c>
      <c r="E6" s="52">
        <f t="shared" si="0"/>
        <v>560</v>
      </c>
      <c r="F6" s="35">
        <f>SUM(F4:F5)</f>
        <v>102</v>
      </c>
      <c r="G6" s="94">
        <f>SUM(B6:F6)</f>
        <v>1308</v>
      </c>
      <c r="H6" s="44">
        <f>H4</f>
        <v>137</v>
      </c>
      <c r="I6" s="45">
        <f>SUM(G6:H6)</f>
        <v>1445</v>
      </c>
    </row>
    <row r="7" spans="1:12" ht="24.95" customHeight="1" thickBot="1" x14ac:dyDescent="0.3">
      <c r="A7" s="57" t="s">
        <v>36</v>
      </c>
      <c r="B7" s="58"/>
      <c r="C7" s="58"/>
      <c r="D7" s="58">
        <v>32</v>
      </c>
      <c r="E7" s="19">
        <v>27</v>
      </c>
      <c r="F7" s="62">
        <v>92</v>
      </c>
      <c r="G7" s="59"/>
      <c r="H7" s="60"/>
      <c r="I7" s="61"/>
    </row>
    <row r="8" spans="1:12" s="1" customFormat="1" ht="24.95" customHeight="1" thickBot="1" x14ac:dyDescent="0.3">
      <c r="A8" s="11" t="s">
        <v>35</v>
      </c>
      <c r="B8" s="21">
        <f>SUM(B6:B7)</f>
        <v>163</v>
      </c>
      <c r="C8" s="21">
        <f t="shared" ref="C8:F8" si="1">SUM(C6:C7)</f>
        <v>120</v>
      </c>
      <c r="D8" s="21">
        <f t="shared" si="1"/>
        <v>395</v>
      </c>
      <c r="E8" s="21">
        <f t="shared" si="1"/>
        <v>587</v>
      </c>
      <c r="F8" s="21">
        <f t="shared" si="1"/>
        <v>194</v>
      </c>
      <c r="G8" s="22">
        <f>SUM(B8:F8)</f>
        <v>1459</v>
      </c>
      <c r="H8" s="23">
        <f>H4</f>
        <v>137</v>
      </c>
      <c r="I8" s="24">
        <f>SUM(G8:H8)</f>
        <v>1596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hyperlinks>
    <hyperlink ref="A2" location="HOME!A1" display="HOME" xr:uid="{27BC6C2D-ABC4-4061-8C99-7B3C98AF0F0F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B4979-5D6C-4365-8C78-A04EFA962D7D}">
  <sheetPr>
    <tabColor theme="9" tint="0.79998168889431442"/>
  </sheetPr>
  <dimension ref="A1:L11"/>
  <sheetViews>
    <sheetView zoomScaleNormal="100" workbookViewId="0">
      <selection activeCell="D7" sqref="D7"/>
    </sheetView>
  </sheetViews>
  <sheetFormatPr defaultRowHeight="15" x14ac:dyDescent="0.25"/>
  <cols>
    <col min="1" max="9" width="15.5703125" customWidth="1"/>
    <col min="11" max="11" width="15.5703125" bestFit="1" customWidth="1"/>
  </cols>
  <sheetData>
    <row r="1" spans="1:12" ht="23.25" x14ac:dyDescent="0.35">
      <c r="A1" s="128" t="s">
        <v>72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45.75" thickBot="1" x14ac:dyDescent="0.3">
      <c r="A3" s="9" t="s">
        <v>2</v>
      </c>
      <c r="B3" s="50" t="s">
        <v>68</v>
      </c>
      <c r="C3" s="41" t="s">
        <v>69</v>
      </c>
      <c r="D3" s="41" t="s">
        <v>70</v>
      </c>
      <c r="E3" s="41" t="s">
        <v>71</v>
      </c>
      <c r="F3" s="4" t="s">
        <v>28</v>
      </c>
      <c r="G3" s="6" t="s">
        <v>29</v>
      </c>
      <c r="H3" s="3" t="s">
        <v>30</v>
      </c>
      <c r="I3" s="7" t="s">
        <v>31</v>
      </c>
    </row>
    <row r="4" spans="1:12" s="1" customFormat="1" ht="24.95" customHeight="1" x14ac:dyDescent="0.25">
      <c r="A4" s="10" t="s">
        <v>32</v>
      </c>
      <c r="B4" s="42">
        <v>167</v>
      </c>
      <c r="C4" s="43">
        <v>179</v>
      </c>
      <c r="D4" s="43">
        <v>510</v>
      </c>
      <c r="E4" s="66">
        <v>696</v>
      </c>
      <c r="F4" s="66"/>
      <c r="G4" s="94">
        <f>SUM(B4:F4)</f>
        <v>1552</v>
      </c>
      <c r="H4" s="44">
        <v>101</v>
      </c>
      <c r="I4" s="45">
        <f>SUM(G4:H4)</f>
        <v>1653</v>
      </c>
      <c r="K4" s="1" t="s">
        <v>33</v>
      </c>
      <c r="L4" s="93">
        <f>G4/2</f>
        <v>776</v>
      </c>
    </row>
    <row r="5" spans="1:12" ht="24.95" customHeight="1" x14ac:dyDescent="0.25">
      <c r="A5" s="20" t="s">
        <v>34</v>
      </c>
      <c r="B5" s="63">
        <v>8</v>
      </c>
      <c r="C5" s="29"/>
      <c r="D5" s="29">
        <v>25</v>
      </c>
      <c r="E5" s="29">
        <v>37</v>
      </c>
      <c r="F5" s="40">
        <v>109</v>
      </c>
      <c r="G5" s="31"/>
      <c r="H5" s="30"/>
      <c r="I5" s="32"/>
    </row>
    <row r="6" spans="1:12" s="1" customFormat="1" ht="24.95" customHeight="1" x14ac:dyDescent="0.25">
      <c r="A6" s="17" t="s">
        <v>35</v>
      </c>
      <c r="B6" s="95">
        <f>SUM(B4:B5)</f>
        <v>175</v>
      </c>
      <c r="C6" s="52">
        <f t="shared" ref="C6:E6" si="0">SUM(C4:C5)</f>
        <v>179</v>
      </c>
      <c r="D6" s="52">
        <f t="shared" si="0"/>
        <v>535</v>
      </c>
      <c r="E6" s="52">
        <f t="shared" si="0"/>
        <v>733</v>
      </c>
      <c r="F6" s="35">
        <f>SUM(F4:F5)</f>
        <v>109</v>
      </c>
      <c r="G6" s="94">
        <f>SUM(B6:F6)</f>
        <v>1731</v>
      </c>
      <c r="H6" s="44">
        <f>H4</f>
        <v>101</v>
      </c>
      <c r="I6" s="45">
        <f>SUM(G6:H6)</f>
        <v>1832</v>
      </c>
    </row>
    <row r="7" spans="1:12" ht="24.95" customHeight="1" thickBot="1" x14ac:dyDescent="0.3">
      <c r="A7" s="57" t="s">
        <v>36</v>
      </c>
      <c r="B7" s="58"/>
      <c r="C7" s="58"/>
      <c r="D7" s="58">
        <v>49</v>
      </c>
      <c r="E7" s="19">
        <v>27</v>
      </c>
      <c r="F7" s="62">
        <v>91</v>
      </c>
      <c r="G7" s="59"/>
      <c r="H7" s="60"/>
      <c r="I7" s="61"/>
    </row>
    <row r="8" spans="1:12" s="1" customFormat="1" ht="24.95" customHeight="1" thickBot="1" x14ac:dyDescent="0.3">
      <c r="A8" s="11" t="s">
        <v>35</v>
      </c>
      <c r="B8" s="21">
        <f>SUM(B6:B7)</f>
        <v>175</v>
      </c>
      <c r="C8" s="21">
        <f t="shared" ref="C8:F8" si="1">SUM(C6:C7)</f>
        <v>179</v>
      </c>
      <c r="D8" s="21">
        <f t="shared" si="1"/>
        <v>584</v>
      </c>
      <c r="E8" s="21">
        <f t="shared" si="1"/>
        <v>760</v>
      </c>
      <c r="F8" s="21">
        <f t="shared" si="1"/>
        <v>200</v>
      </c>
      <c r="G8" s="22">
        <f>SUM(B8:F8)</f>
        <v>1898</v>
      </c>
      <c r="H8" s="23">
        <f>H4</f>
        <v>101</v>
      </c>
      <c r="I8" s="24">
        <f>SUM(G8:H8)</f>
        <v>1999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hyperlinks>
    <hyperlink ref="A2" location="HOME!A1" display="HOME" xr:uid="{D7B272C6-7F63-4569-BE1F-9FF7BB3824A3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DA9BB-4EE3-4E13-A49C-FC4028EA695A}">
  <sheetPr>
    <tabColor theme="9" tint="0.79998168889431442"/>
  </sheetPr>
  <dimension ref="A1:L11"/>
  <sheetViews>
    <sheetView zoomScaleNormal="100" workbookViewId="0">
      <selection activeCell="J10" sqref="J10"/>
    </sheetView>
  </sheetViews>
  <sheetFormatPr defaultRowHeight="15" x14ac:dyDescent="0.25"/>
  <cols>
    <col min="1" max="9" width="15.5703125" customWidth="1"/>
    <col min="11" max="11" width="15.5703125" bestFit="1" customWidth="1"/>
  </cols>
  <sheetData>
    <row r="1" spans="1:12" ht="23.25" x14ac:dyDescent="0.35">
      <c r="A1" s="128" t="s">
        <v>73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45.75" thickBot="1" x14ac:dyDescent="0.3">
      <c r="A3" s="9" t="s">
        <v>2</v>
      </c>
      <c r="B3" s="50" t="s">
        <v>68</v>
      </c>
      <c r="C3" s="41" t="s">
        <v>69</v>
      </c>
      <c r="D3" s="41" t="s">
        <v>70</v>
      </c>
      <c r="E3" s="41" t="s">
        <v>71</v>
      </c>
      <c r="F3" s="4" t="s">
        <v>28</v>
      </c>
      <c r="G3" s="6" t="s">
        <v>29</v>
      </c>
      <c r="H3" s="3" t="s">
        <v>30</v>
      </c>
      <c r="I3" s="7" t="s">
        <v>31</v>
      </c>
    </row>
    <row r="4" spans="1:12" s="1" customFormat="1" ht="24.95" customHeight="1" x14ac:dyDescent="0.25">
      <c r="A4" s="10" t="s">
        <v>32</v>
      </c>
      <c r="B4" s="42">
        <v>32</v>
      </c>
      <c r="C4" s="43">
        <v>46</v>
      </c>
      <c r="D4" s="43">
        <v>97</v>
      </c>
      <c r="E4" s="66">
        <v>80</v>
      </c>
      <c r="F4" s="66"/>
      <c r="G4" s="94">
        <f>SUM(B4:F4)</f>
        <v>255</v>
      </c>
      <c r="H4" s="44">
        <v>51</v>
      </c>
      <c r="I4" s="45">
        <f>SUM(G4:H4)</f>
        <v>306</v>
      </c>
      <c r="K4" s="1" t="s">
        <v>33</v>
      </c>
      <c r="L4" s="93">
        <f>G4/2</f>
        <v>127.5</v>
      </c>
    </row>
    <row r="5" spans="1:12" ht="24.95" customHeight="1" x14ac:dyDescent="0.25">
      <c r="A5" s="20" t="s">
        <v>34</v>
      </c>
      <c r="B5" s="63">
        <v>2</v>
      </c>
      <c r="C5" s="29"/>
      <c r="D5" s="29">
        <v>4</v>
      </c>
      <c r="E5" s="29">
        <v>5</v>
      </c>
      <c r="F5" s="40">
        <v>35</v>
      </c>
      <c r="G5" s="31"/>
      <c r="H5" s="30"/>
      <c r="I5" s="32"/>
    </row>
    <row r="6" spans="1:12" s="1" customFormat="1" ht="24.95" customHeight="1" x14ac:dyDescent="0.25">
      <c r="A6" s="17" t="s">
        <v>35</v>
      </c>
      <c r="B6" s="95">
        <f>SUM(B4:B5)</f>
        <v>34</v>
      </c>
      <c r="C6" s="52">
        <f t="shared" ref="C6:E6" si="0">SUM(C4:C5)</f>
        <v>46</v>
      </c>
      <c r="D6" s="52">
        <f t="shared" si="0"/>
        <v>101</v>
      </c>
      <c r="E6" s="52">
        <f t="shared" si="0"/>
        <v>85</v>
      </c>
      <c r="F6" s="35">
        <f>SUM(F4:F5)</f>
        <v>35</v>
      </c>
      <c r="G6" s="94">
        <f>SUM(B6:F6)</f>
        <v>301</v>
      </c>
      <c r="H6" s="44">
        <f>H4</f>
        <v>51</v>
      </c>
      <c r="I6" s="45">
        <f>SUM(G6:H6)</f>
        <v>352</v>
      </c>
    </row>
    <row r="7" spans="1:12" ht="24.95" customHeight="1" thickBot="1" x14ac:dyDescent="0.3">
      <c r="A7" s="57" t="s">
        <v>36</v>
      </c>
      <c r="B7" s="58"/>
      <c r="C7" s="58"/>
      <c r="D7" s="58">
        <v>9</v>
      </c>
      <c r="E7" s="19">
        <v>3</v>
      </c>
      <c r="F7" s="62">
        <v>50</v>
      </c>
      <c r="G7" s="59"/>
      <c r="H7" s="60"/>
      <c r="I7" s="61"/>
    </row>
    <row r="8" spans="1:12" s="1" customFormat="1" ht="24.95" customHeight="1" thickBot="1" x14ac:dyDescent="0.3">
      <c r="A8" s="11" t="s">
        <v>35</v>
      </c>
      <c r="B8" s="21">
        <f>SUM(B6:B7)</f>
        <v>34</v>
      </c>
      <c r="C8" s="21">
        <f t="shared" ref="C8:F8" si="1">SUM(C6:C7)</f>
        <v>46</v>
      </c>
      <c r="D8" s="21">
        <f t="shared" si="1"/>
        <v>110</v>
      </c>
      <c r="E8" s="21">
        <f t="shared" si="1"/>
        <v>88</v>
      </c>
      <c r="F8" s="21">
        <f t="shared" si="1"/>
        <v>85</v>
      </c>
      <c r="G8" s="22">
        <f>SUM(B8:F8)</f>
        <v>363</v>
      </c>
      <c r="H8" s="23">
        <f>H4</f>
        <v>51</v>
      </c>
      <c r="I8" s="24">
        <f>SUM(G8:H8)</f>
        <v>414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hyperlinks>
    <hyperlink ref="A2" location="HOME!A1" display="HOME" xr:uid="{22E3BB74-9A91-46EC-AE33-98AEDA587C7A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EA194-D875-4B6F-9ECA-3547AC5D1D4B}">
  <sheetPr>
    <tabColor theme="9" tint="0.79998168889431442"/>
  </sheetPr>
  <dimension ref="A1:L11"/>
  <sheetViews>
    <sheetView zoomScaleNormal="100" workbookViewId="0">
      <selection activeCell="B4" sqref="B4"/>
    </sheetView>
  </sheetViews>
  <sheetFormatPr defaultRowHeight="15" x14ac:dyDescent="0.25"/>
  <cols>
    <col min="1" max="9" width="15.5703125" customWidth="1"/>
    <col min="11" max="11" width="15.5703125" bestFit="1" customWidth="1"/>
  </cols>
  <sheetData>
    <row r="1" spans="1:12" ht="23.25" x14ac:dyDescent="0.35">
      <c r="A1" s="128" t="s">
        <v>74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45.75" thickBot="1" x14ac:dyDescent="0.3">
      <c r="A3" s="9" t="s">
        <v>2</v>
      </c>
      <c r="B3" s="106" t="s">
        <v>68</v>
      </c>
      <c r="C3" s="107" t="s">
        <v>69</v>
      </c>
      <c r="D3" s="107" t="s">
        <v>70</v>
      </c>
      <c r="E3" s="107" t="s">
        <v>71</v>
      </c>
      <c r="F3" s="102" t="s">
        <v>28</v>
      </c>
      <c r="G3" s="8" t="s">
        <v>29</v>
      </c>
      <c r="H3" s="3" t="s">
        <v>30</v>
      </c>
      <c r="I3" s="7" t="s">
        <v>31</v>
      </c>
    </row>
    <row r="4" spans="1:12" ht="24.95" customHeight="1" x14ac:dyDescent="0.25">
      <c r="A4" s="65" t="s">
        <v>32</v>
      </c>
      <c r="B4" s="46">
        <f>'President of Societies - OAK'!B4+'President of Societies - REID'!B4+'President of Societies - MOBILE'!B4</f>
        <v>350</v>
      </c>
      <c r="C4" s="47">
        <f>'President of Societies - OAK'!C4+'President of Societies - REID'!C4+'President of Societies - MOBILE'!C4</f>
        <v>345</v>
      </c>
      <c r="D4" s="47">
        <f>'President of Societies - OAK'!D4+'President of Societies - REID'!D4+'President of Societies - MOBILE'!D4</f>
        <v>952</v>
      </c>
      <c r="E4" s="47">
        <f>'President of Societies - OAK'!E4+'President of Societies - REID'!E4+'President of Societies - MOBILE'!E4</f>
        <v>1298</v>
      </c>
      <c r="F4" s="48">
        <f>'President of Societies - OAK'!F4+'President of Societies - REID'!F4+'President of Societies - MOBILE'!F4</f>
        <v>0</v>
      </c>
      <c r="G4" s="33">
        <f>SUM(B4:F4)</f>
        <v>2945</v>
      </c>
      <c r="H4" s="48">
        <f>'President of Societies - OAK'!H4+'President of Societies - REID'!H4+'Pres. of Public Affairs - MOBIL'!H4</f>
        <v>290</v>
      </c>
      <c r="I4" s="49">
        <f>SUM(G4:H4)</f>
        <v>3235</v>
      </c>
      <c r="K4" s="1" t="s">
        <v>33</v>
      </c>
      <c r="L4" s="16">
        <f>G4/2</f>
        <v>1472.5</v>
      </c>
    </row>
    <row r="5" spans="1:12" ht="24.95" customHeight="1" x14ac:dyDescent="0.25">
      <c r="A5" s="69" t="s">
        <v>34</v>
      </c>
      <c r="B5" s="34">
        <f>'President of Societies - OAK'!B5+'President of Societies - REID'!B5+'President of Societies - MOBILE'!B5</f>
        <v>22</v>
      </c>
      <c r="C5" s="52">
        <f>'President of Societies - OAK'!C5+'President of Societies - REID'!C5+'President of Societies - MOBILE'!C5</f>
        <v>0</v>
      </c>
      <c r="D5" s="52">
        <f>'President of Societies - OAK'!D5+'President of Societies - REID'!D5+'President of Societies - MOBILE'!D5</f>
        <v>47</v>
      </c>
      <c r="E5" s="52">
        <f>'President of Societies - OAK'!E5+'President of Societies - REID'!E5+'President of Societies - MOBILE'!E5</f>
        <v>80</v>
      </c>
      <c r="F5" s="35">
        <f>'President of Societies - OAK'!F5+'President of Societies - REID'!F5+'President of Societies - MOBILE'!F5</f>
        <v>246</v>
      </c>
      <c r="G5" s="33">
        <f t="shared" ref="G5:G7" si="0">SUM(B5:F5)</f>
        <v>395</v>
      </c>
      <c r="H5" s="35"/>
      <c r="I5" s="49">
        <f>SUM(G5:H5)</f>
        <v>395</v>
      </c>
      <c r="K5" s="1"/>
      <c r="L5" s="19"/>
    </row>
    <row r="6" spans="1:12" ht="24.95" customHeight="1" x14ac:dyDescent="0.25">
      <c r="A6" s="68" t="s">
        <v>35</v>
      </c>
      <c r="B6" s="34">
        <f>'President of Societies - OAK'!B6+'President of Societies - REID'!B6+'President of Societies - MOBILE'!B6</f>
        <v>372</v>
      </c>
      <c r="C6" s="52">
        <f>'President of Societies - OAK'!C6+'President of Societies - REID'!C6+'President of Societies - MOBILE'!C6</f>
        <v>345</v>
      </c>
      <c r="D6" s="52">
        <f>'President of Societies - OAK'!D6+'President of Societies - REID'!D6+'President of Societies - MOBILE'!D6</f>
        <v>999</v>
      </c>
      <c r="E6" s="52">
        <f>'President of Societies - OAK'!E6+'President of Societies - REID'!E6+'President of Societies - MOBILE'!E6</f>
        <v>1378</v>
      </c>
      <c r="F6" s="35">
        <f>'President of Societies - OAK'!F6+'President of Societies - REID'!F6+'President of Societies - MOBILE'!F6</f>
        <v>246</v>
      </c>
      <c r="G6" s="33">
        <f t="shared" si="0"/>
        <v>3340</v>
      </c>
      <c r="H6" s="35">
        <f>H4</f>
        <v>290</v>
      </c>
      <c r="I6" s="49">
        <f>SUM(G6:H6)</f>
        <v>3630</v>
      </c>
      <c r="K6" s="1"/>
      <c r="L6" s="19"/>
    </row>
    <row r="7" spans="1:12" ht="24.95" customHeight="1" thickBot="1" x14ac:dyDescent="0.3">
      <c r="A7" s="69" t="s">
        <v>36</v>
      </c>
      <c r="B7" s="117">
        <f>'President of Societies - OAK'!B7+'President of Societies - REID'!B7+'President of Societies - MOBILE'!B7</f>
        <v>0</v>
      </c>
      <c r="C7" s="118">
        <f>'President of Societies - OAK'!C7+'President of Societies - REID'!C7+'President of Societies - MOBILE'!C7</f>
        <v>0</v>
      </c>
      <c r="D7" s="118">
        <f>'President of Societies - OAK'!D7+'President of Societies - REID'!D7+'President of Societies - MOBILE'!D7</f>
        <v>90</v>
      </c>
      <c r="E7" s="118">
        <f>'President of Societies - OAK'!E7+'President of Societies - REID'!E7+'President of Societies - MOBILE'!E7</f>
        <v>57</v>
      </c>
      <c r="F7" s="119">
        <f>'President of Societies - OAK'!F7+'President of Societies - REID'!F7+'President of Societies - MOBILE'!F7</f>
        <v>233</v>
      </c>
      <c r="G7" s="33">
        <f t="shared" si="0"/>
        <v>380</v>
      </c>
      <c r="H7" s="62"/>
      <c r="I7" s="49">
        <f>SUM(G7:H7)</f>
        <v>380</v>
      </c>
      <c r="K7" s="1"/>
      <c r="L7" s="19"/>
    </row>
    <row r="8" spans="1:12" ht="24.95" customHeight="1" thickBot="1" x14ac:dyDescent="0.3">
      <c r="A8" s="91" t="s">
        <v>35</v>
      </c>
      <c r="B8" s="22">
        <f>SUM(B6:B7)</f>
        <v>372</v>
      </c>
      <c r="C8" s="53">
        <f t="shared" ref="C8:F8" si="1">SUM(C6:C7)</f>
        <v>345</v>
      </c>
      <c r="D8" s="53">
        <f t="shared" si="1"/>
        <v>1089</v>
      </c>
      <c r="E8" s="53">
        <f t="shared" si="1"/>
        <v>1435</v>
      </c>
      <c r="F8" s="23">
        <f t="shared" si="1"/>
        <v>479</v>
      </c>
      <c r="G8" s="21">
        <f>SUM(B8:F8)</f>
        <v>3720</v>
      </c>
      <c r="H8" s="67">
        <f>H4</f>
        <v>290</v>
      </c>
      <c r="I8" s="24">
        <f>SUM(G8:H8)</f>
        <v>4010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hyperlinks>
    <hyperlink ref="A2" location="HOME!A1" display="HOME" xr:uid="{302FF825-EF23-42E3-A651-2581350F8B94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834C1-D438-45C5-972E-1FF9A0C8CB4B}">
  <sheetPr>
    <tabColor theme="4" tint="-0.249977111117893"/>
  </sheetPr>
  <dimension ref="A1:L11"/>
  <sheetViews>
    <sheetView zoomScaleNormal="100" workbookViewId="0">
      <selection activeCell="F8" sqref="F8"/>
    </sheetView>
  </sheetViews>
  <sheetFormatPr defaultRowHeight="15" x14ac:dyDescent="0.25"/>
  <cols>
    <col min="1" max="9" width="15.5703125" customWidth="1"/>
    <col min="11" max="11" width="15.5703125" bestFit="1" customWidth="1"/>
  </cols>
  <sheetData>
    <row r="1" spans="1:12" ht="23.25" x14ac:dyDescent="0.35">
      <c r="A1" s="128" t="s">
        <v>75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45.75" thickBot="1" x14ac:dyDescent="0.3">
      <c r="A3" s="9" t="s">
        <v>2</v>
      </c>
      <c r="B3" s="51" t="s">
        <v>76</v>
      </c>
      <c r="C3" s="2" t="s">
        <v>77</v>
      </c>
      <c r="D3" s="2" t="s">
        <v>78</v>
      </c>
      <c r="E3" s="41" t="s">
        <v>79</v>
      </c>
      <c r="F3" s="3" t="s">
        <v>28</v>
      </c>
      <c r="G3" s="8" t="s">
        <v>29</v>
      </c>
      <c r="H3" s="3" t="s">
        <v>30</v>
      </c>
      <c r="I3" s="7" t="s">
        <v>31</v>
      </c>
    </row>
    <row r="4" spans="1:12" s="1" customFormat="1" ht="24.95" customHeight="1" x14ac:dyDescent="0.25">
      <c r="A4" s="10" t="s">
        <v>32</v>
      </c>
      <c r="B4" s="42">
        <v>517</v>
      </c>
      <c r="C4" s="43">
        <v>164</v>
      </c>
      <c r="D4" s="43">
        <v>187</v>
      </c>
      <c r="E4" s="66">
        <v>334</v>
      </c>
      <c r="F4" s="66"/>
      <c r="G4" s="94">
        <v>127</v>
      </c>
      <c r="H4" s="44"/>
      <c r="I4" s="45">
        <f>SUM(G4:H4)</f>
        <v>127</v>
      </c>
      <c r="K4" s="1" t="s">
        <v>33</v>
      </c>
      <c r="L4" s="93">
        <f>G4/2</f>
        <v>63.5</v>
      </c>
    </row>
    <row r="5" spans="1:12" ht="24.95" customHeight="1" x14ac:dyDescent="0.25">
      <c r="A5" s="20" t="s">
        <v>34</v>
      </c>
      <c r="B5" s="63">
        <v>32</v>
      </c>
      <c r="C5" s="29"/>
      <c r="D5" s="29">
        <v>8</v>
      </c>
      <c r="E5" s="29">
        <v>11</v>
      </c>
      <c r="F5" s="40">
        <v>113</v>
      </c>
      <c r="G5" s="31"/>
      <c r="H5" s="30"/>
      <c r="I5" s="32"/>
    </row>
    <row r="6" spans="1:12" s="1" customFormat="1" ht="24.95" customHeight="1" x14ac:dyDescent="0.25">
      <c r="A6" s="17" t="s">
        <v>35</v>
      </c>
      <c r="B6" s="95">
        <f>SUM(B4:B5)</f>
        <v>549</v>
      </c>
      <c r="C6" s="52">
        <f t="shared" ref="C6:E6" si="0">SUM(C4:C5)</f>
        <v>164</v>
      </c>
      <c r="D6" s="52">
        <f t="shared" si="0"/>
        <v>195</v>
      </c>
      <c r="E6" s="52">
        <f t="shared" si="0"/>
        <v>345</v>
      </c>
      <c r="F6" s="35">
        <f>SUM(F4:F5)</f>
        <v>113</v>
      </c>
      <c r="G6" s="94">
        <f>SUM(B6:F6)</f>
        <v>1366</v>
      </c>
      <c r="H6" s="44">
        <f>H4</f>
        <v>0</v>
      </c>
      <c r="I6" s="45">
        <f>SUM(G6:H6)</f>
        <v>1366</v>
      </c>
    </row>
    <row r="7" spans="1:12" ht="24.95" customHeight="1" thickBot="1" x14ac:dyDescent="0.3">
      <c r="A7" s="57" t="s">
        <v>36</v>
      </c>
      <c r="B7" s="58">
        <v>48</v>
      </c>
      <c r="C7" s="58"/>
      <c r="D7" s="58"/>
      <c r="E7" s="19">
        <v>15</v>
      </c>
      <c r="F7" s="62">
        <v>124</v>
      </c>
      <c r="G7" s="59"/>
      <c r="H7" s="60"/>
      <c r="I7" s="61"/>
    </row>
    <row r="8" spans="1:12" s="1" customFormat="1" ht="24.95" customHeight="1" thickBot="1" x14ac:dyDescent="0.3">
      <c r="A8" s="11" t="s">
        <v>35</v>
      </c>
      <c r="B8" s="21">
        <f>SUM(B6:B7)</f>
        <v>597</v>
      </c>
      <c r="C8" s="21">
        <f t="shared" ref="C8:F8" si="1">SUM(C6:C7)</f>
        <v>164</v>
      </c>
      <c r="D8" s="21">
        <f t="shared" si="1"/>
        <v>195</v>
      </c>
      <c r="E8" s="21">
        <f t="shared" si="1"/>
        <v>360</v>
      </c>
      <c r="F8" s="21">
        <f t="shared" si="1"/>
        <v>237</v>
      </c>
      <c r="G8" s="22">
        <f>SUM(B8:F8)</f>
        <v>1553</v>
      </c>
      <c r="H8" s="23">
        <f>H4</f>
        <v>0</v>
      </c>
      <c r="I8" s="24">
        <f>SUM(G8:H8)</f>
        <v>1553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hyperlinks>
    <hyperlink ref="A2" location="HOME!A1" display="HOME" xr:uid="{D762CF59-205B-4E85-A9D6-F25ACA8D6D61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FB787-14B9-46E5-B8E6-1C0D4DCB060F}">
  <sheetPr>
    <tabColor theme="4" tint="-0.249977111117893"/>
  </sheetPr>
  <dimension ref="A1:L11"/>
  <sheetViews>
    <sheetView zoomScaleNormal="100" workbookViewId="0">
      <selection activeCell="D10" sqref="D10"/>
    </sheetView>
  </sheetViews>
  <sheetFormatPr defaultRowHeight="15" x14ac:dyDescent="0.25"/>
  <cols>
    <col min="1" max="9" width="15.5703125" customWidth="1"/>
    <col min="11" max="11" width="15.5703125" bestFit="1" customWidth="1"/>
  </cols>
  <sheetData>
    <row r="1" spans="1:12" ht="23.25" x14ac:dyDescent="0.35">
      <c r="A1" s="128" t="s">
        <v>80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45.75" thickBot="1" x14ac:dyDescent="0.3">
      <c r="A3" s="9" t="s">
        <v>2</v>
      </c>
      <c r="B3" s="51" t="s">
        <v>76</v>
      </c>
      <c r="C3" s="2" t="s">
        <v>77</v>
      </c>
      <c r="D3" s="2" t="s">
        <v>78</v>
      </c>
      <c r="E3" s="41" t="s">
        <v>79</v>
      </c>
      <c r="F3" s="4" t="s">
        <v>28</v>
      </c>
      <c r="G3" s="6" t="s">
        <v>29</v>
      </c>
      <c r="H3" s="3" t="s">
        <v>30</v>
      </c>
      <c r="I3" s="7" t="s">
        <v>31</v>
      </c>
    </row>
    <row r="4" spans="1:12" s="1" customFormat="1" ht="24.95" customHeight="1" x14ac:dyDescent="0.25">
      <c r="A4" s="10" t="s">
        <v>32</v>
      </c>
      <c r="B4" s="42">
        <v>644</v>
      </c>
      <c r="C4" s="43">
        <v>183</v>
      </c>
      <c r="D4" s="43">
        <v>197</v>
      </c>
      <c r="E4" s="66">
        <v>510</v>
      </c>
      <c r="F4" s="66"/>
      <c r="G4" s="94">
        <f>SUM(B4:F4)</f>
        <v>1534</v>
      </c>
      <c r="H4" s="44">
        <v>120</v>
      </c>
      <c r="I4" s="45">
        <f>SUM(G4:H4)</f>
        <v>1654</v>
      </c>
      <c r="K4" s="1" t="s">
        <v>33</v>
      </c>
      <c r="L4" s="93">
        <f>G4/2</f>
        <v>767</v>
      </c>
    </row>
    <row r="5" spans="1:12" ht="24.95" customHeight="1" x14ac:dyDescent="0.25">
      <c r="A5" s="20" t="s">
        <v>34</v>
      </c>
      <c r="B5" s="63">
        <v>33</v>
      </c>
      <c r="C5" s="29"/>
      <c r="D5" s="29">
        <v>7</v>
      </c>
      <c r="E5" s="29">
        <v>25</v>
      </c>
      <c r="F5" s="40">
        <v>118</v>
      </c>
      <c r="G5" s="31"/>
      <c r="H5" s="30"/>
      <c r="I5" s="32"/>
    </row>
    <row r="6" spans="1:12" s="1" customFormat="1" ht="24.95" customHeight="1" x14ac:dyDescent="0.25">
      <c r="A6" s="17" t="s">
        <v>35</v>
      </c>
      <c r="B6" s="95">
        <f>SUM(B4:B5)</f>
        <v>677</v>
      </c>
      <c r="C6" s="52">
        <f t="shared" ref="C6:F6" si="0">SUM(C4:C5)</f>
        <v>183</v>
      </c>
      <c r="D6" s="52">
        <f t="shared" si="0"/>
        <v>204</v>
      </c>
      <c r="E6" s="52">
        <f t="shared" si="0"/>
        <v>535</v>
      </c>
      <c r="F6" s="52">
        <f t="shared" si="0"/>
        <v>118</v>
      </c>
      <c r="G6" s="94">
        <f>SUM(B6:F6)</f>
        <v>1717</v>
      </c>
      <c r="H6" s="44">
        <f>H4</f>
        <v>120</v>
      </c>
      <c r="I6" s="45">
        <f>SUM(G6:H6)</f>
        <v>1837</v>
      </c>
    </row>
    <row r="7" spans="1:12" ht="24.95" customHeight="1" thickBot="1" x14ac:dyDescent="0.3">
      <c r="A7" s="57" t="s">
        <v>36</v>
      </c>
      <c r="B7" s="58">
        <v>58</v>
      </c>
      <c r="C7" s="58"/>
      <c r="D7" s="58"/>
      <c r="E7" s="19">
        <v>32</v>
      </c>
      <c r="F7" s="62">
        <v>107</v>
      </c>
      <c r="G7" s="59"/>
      <c r="H7" s="60"/>
      <c r="I7" s="61"/>
    </row>
    <row r="8" spans="1:12" s="1" customFormat="1" ht="24.95" customHeight="1" thickBot="1" x14ac:dyDescent="0.3">
      <c r="A8" s="11" t="s">
        <v>35</v>
      </c>
      <c r="B8" s="21">
        <f>SUM(B6:B7)</f>
        <v>735</v>
      </c>
      <c r="C8" s="21">
        <f t="shared" ref="C8:F8" si="1">SUM(C6:C7)</f>
        <v>183</v>
      </c>
      <c r="D8" s="21">
        <f t="shared" si="1"/>
        <v>204</v>
      </c>
      <c r="E8" s="21">
        <f t="shared" si="1"/>
        <v>567</v>
      </c>
      <c r="F8" s="21">
        <f t="shared" si="1"/>
        <v>225</v>
      </c>
      <c r="G8" s="22">
        <f>SUM(B8:F8)</f>
        <v>1914</v>
      </c>
      <c r="H8" s="23">
        <f>H4</f>
        <v>120</v>
      </c>
      <c r="I8" s="24">
        <f>SUM(G8:H8)</f>
        <v>2034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hyperlinks>
    <hyperlink ref="A2" location="HOME!A1" display="HOME" xr:uid="{A28A7319-1483-4E23-A5AC-50EB269E5CF4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3AF49-2CB3-4EB1-9D4C-2B8F3E6CBAF5}">
  <sheetPr>
    <tabColor theme="4" tint="-0.249977111117893"/>
  </sheetPr>
  <dimension ref="A1:L11"/>
  <sheetViews>
    <sheetView zoomScaleNormal="100" workbookViewId="0">
      <selection activeCell="G5" sqref="G5"/>
    </sheetView>
  </sheetViews>
  <sheetFormatPr defaultRowHeight="15" x14ac:dyDescent="0.25"/>
  <cols>
    <col min="1" max="9" width="15.5703125" customWidth="1"/>
    <col min="11" max="11" width="17" bestFit="1" customWidth="1"/>
  </cols>
  <sheetData>
    <row r="1" spans="1:12" ht="23.25" x14ac:dyDescent="0.35">
      <c r="A1" s="128" t="s">
        <v>81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45.75" thickBot="1" x14ac:dyDescent="0.3">
      <c r="A3" s="9" t="s">
        <v>2</v>
      </c>
      <c r="B3" s="51" t="s">
        <v>76</v>
      </c>
      <c r="C3" s="2" t="s">
        <v>77</v>
      </c>
      <c r="D3" s="2" t="s">
        <v>78</v>
      </c>
      <c r="E3" s="41" t="s">
        <v>79</v>
      </c>
      <c r="F3" s="4" t="s">
        <v>28</v>
      </c>
      <c r="G3" s="6" t="s">
        <v>29</v>
      </c>
      <c r="H3" s="3" t="s">
        <v>30</v>
      </c>
      <c r="I3" s="7" t="s">
        <v>31</v>
      </c>
    </row>
    <row r="4" spans="1:12" s="1" customFormat="1" ht="24.95" customHeight="1" x14ac:dyDescent="0.25">
      <c r="A4" s="10" t="s">
        <v>32</v>
      </c>
      <c r="B4" s="63">
        <v>78</v>
      </c>
      <c r="C4" s="29">
        <v>40</v>
      </c>
      <c r="D4" s="29">
        <v>42</v>
      </c>
      <c r="E4" s="29">
        <v>98</v>
      </c>
      <c r="F4" s="66"/>
      <c r="G4" s="94">
        <f>SUM(B4:F4)</f>
        <v>258</v>
      </c>
      <c r="H4" s="44">
        <v>53</v>
      </c>
      <c r="I4" s="45">
        <f>SUM(G4:H4)</f>
        <v>311</v>
      </c>
      <c r="K4" s="1" t="s">
        <v>33</v>
      </c>
      <c r="L4" s="93">
        <f>G4/2</f>
        <v>129</v>
      </c>
    </row>
    <row r="5" spans="1:12" ht="24.95" customHeight="1" x14ac:dyDescent="0.25">
      <c r="A5" s="20" t="s">
        <v>34</v>
      </c>
      <c r="B5" s="63">
        <v>6</v>
      </c>
      <c r="C5" s="29"/>
      <c r="D5" s="29">
        <v>1</v>
      </c>
      <c r="E5" s="29">
        <v>5</v>
      </c>
      <c r="F5" s="40">
        <v>28</v>
      </c>
      <c r="G5" s="31"/>
      <c r="H5" s="30"/>
      <c r="I5" s="32"/>
    </row>
    <row r="6" spans="1:12" s="1" customFormat="1" ht="24.95" customHeight="1" x14ac:dyDescent="0.25">
      <c r="A6" s="17" t="s">
        <v>35</v>
      </c>
      <c r="B6" s="95">
        <f>SUM(B4:B5)</f>
        <v>84</v>
      </c>
      <c r="C6" s="52">
        <f t="shared" ref="C6:E6" si="0">SUM(C4:C5)</f>
        <v>40</v>
      </c>
      <c r="D6" s="52">
        <f t="shared" si="0"/>
        <v>43</v>
      </c>
      <c r="E6" s="52">
        <f t="shared" si="0"/>
        <v>103</v>
      </c>
      <c r="F6" s="35">
        <f>SUM(F4:F5)</f>
        <v>28</v>
      </c>
      <c r="G6" s="94">
        <f>SUM(B6:F6)</f>
        <v>298</v>
      </c>
      <c r="H6" s="44">
        <f>H4</f>
        <v>53</v>
      </c>
      <c r="I6" s="45">
        <f>SUM(G6:H6)</f>
        <v>351</v>
      </c>
    </row>
    <row r="7" spans="1:12" ht="24.95" customHeight="1" thickBot="1" x14ac:dyDescent="0.3">
      <c r="A7" s="57" t="s">
        <v>36</v>
      </c>
      <c r="B7" s="58">
        <v>9</v>
      </c>
      <c r="C7" s="58"/>
      <c r="D7" s="58"/>
      <c r="E7" s="19">
        <v>4</v>
      </c>
      <c r="F7" s="62">
        <v>29</v>
      </c>
      <c r="G7" s="59"/>
      <c r="H7" s="60"/>
      <c r="I7" s="61"/>
    </row>
    <row r="8" spans="1:12" s="1" customFormat="1" ht="24.95" customHeight="1" thickBot="1" x14ac:dyDescent="0.3">
      <c r="A8" s="11" t="s">
        <v>35</v>
      </c>
      <c r="B8" s="21">
        <f>SUM(B6:B7)</f>
        <v>93</v>
      </c>
      <c r="C8" s="21">
        <f t="shared" ref="C8:F8" si="1">SUM(C6:C7)</f>
        <v>40</v>
      </c>
      <c r="D8" s="21">
        <f t="shared" si="1"/>
        <v>43</v>
      </c>
      <c r="E8" s="21">
        <f t="shared" si="1"/>
        <v>107</v>
      </c>
      <c r="F8" s="21">
        <f t="shared" si="1"/>
        <v>57</v>
      </c>
      <c r="G8" s="22">
        <f>SUM(B8:F8)</f>
        <v>340</v>
      </c>
      <c r="H8" s="23">
        <f>H4</f>
        <v>53</v>
      </c>
      <c r="I8" s="24">
        <f>SUM(G8:H8)</f>
        <v>393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hyperlinks>
    <hyperlink ref="A2" location="HOME!A1" display="HOME" xr:uid="{5CC9A31D-9DD6-411E-99ED-1E6291081C4F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EDE70-7E4C-4E97-90D9-315E951E230F}">
  <sheetPr>
    <tabColor theme="4" tint="-0.249977111117893"/>
  </sheetPr>
  <dimension ref="A1:L11"/>
  <sheetViews>
    <sheetView zoomScaleNormal="100" workbookViewId="0">
      <selection activeCell="H4" sqref="H4"/>
    </sheetView>
  </sheetViews>
  <sheetFormatPr defaultRowHeight="15" x14ac:dyDescent="0.25"/>
  <cols>
    <col min="1" max="9" width="15.5703125" customWidth="1"/>
    <col min="11" max="11" width="17" bestFit="1" customWidth="1"/>
  </cols>
  <sheetData>
    <row r="1" spans="1:12" ht="23.25" x14ac:dyDescent="0.35">
      <c r="A1" s="128" t="s">
        <v>82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45.75" thickBot="1" x14ac:dyDescent="0.3">
      <c r="A3" s="9" t="s">
        <v>2</v>
      </c>
      <c r="B3" s="51" t="s">
        <v>76</v>
      </c>
      <c r="C3" s="2" t="s">
        <v>77</v>
      </c>
      <c r="D3" s="2" t="s">
        <v>78</v>
      </c>
      <c r="E3" s="41" t="s">
        <v>79</v>
      </c>
      <c r="F3" s="3" t="s">
        <v>28</v>
      </c>
      <c r="G3" s="8" t="s">
        <v>29</v>
      </c>
      <c r="H3" s="2" t="s">
        <v>30</v>
      </c>
      <c r="I3" s="3" t="s">
        <v>31</v>
      </c>
    </row>
    <row r="4" spans="1:12" ht="24.95" customHeight="1" x14ac:dyDescent="0.25">
      <c r="A4" s="65" t="s">
        <v>32</v>
      </c>
      <c r="B4" s="46">
        <f>'Wellbeing Officer - OAK'!B4+'Wellbeing Officer - REID'!B4+'Wellbeing Officer - MOBILE'!B4</f>
        <v>1239</v>
      </c>
      <c r="C4" s="47">
        <f>'Wellbeing Officer - OAK'!C4+'Wellbeing Officer - REID'!C4+'Wellbeing Officer - MOBILE'!C4</f>
        <v>387</v>
      </c>
      <c r="D4" s="47">
        <f>'Wellbeing Officer - OAK'!D4+'Wellbeing Officer - REID'!D4+'Wellbeing Officer - MOBILE'!D4</f>
        <v>426</v>
      </c>
      <c r="E4" s="47">
        <f>'Wellbeing Officer - OAK'!E4+'Wellbeing Officer - REID'!E4+'Wellbeing Officer - MOBILE'!E4</f>
        <v>942</v>
      </c>
      <c r="F4" s="48">
        <f>'Wellbeing Officer - OAK'!F4+'Wellbeing Officer - REID'!F4+'Wellbeing Officer - MOBILE'!F4</f>
        <v>0</v>
      </c>
      <c r="G4" s="33">
        <f>SUM(B4:F4)</f>
        <v>2994</v>
      </c>
      <c r="H4" s="48">
        <f>'Wellbeing Officer - OAK'!H4+'Wellbeing Officer - REID'!H4+'Pres. of Public Affairs - MOBIL'!H4</f>
        <v>172</v>
      </c>
      <c r="I4" s="49">
        <f>SUM(G4:H4)</f>
        <v>3166</v>
      </c>
      <c r="K4" s="1" t="s">
        <v>33</v>
      </c>
      <c r="L4" s="16">
        <f>G4/2</f>
        <v>1497</v>
      </c>
    </row>
    <row r="5" spans="1:12" ht="24.95" customHeight="1" x14ac:dyDescent="0.25">
      <c r="A5" s="69" t="s">
        <v>34</v>
      </c>
      <c r="B5" s="34">
        <f>'Wellbeing Officer - OAK'!B5+'Wellbeing Officer - REID'!B5+'Wellbeing Officer - MOBILE'!B5</f>
        <v>71</v>
      </c>
      <c r="C5" s="52">
        <f>'Wellbeing Officer - OAK'!C5+'Wellbeing Officer - REID'!C5+'Wellbeing Officer - MOBILE'!C5</f>
        <v>0</v>
      </c>
      <c r="D5" s="52">
        <f>'Wellbeing Officer - OAK'!D5+'Wellbeing Officer - REID'!D5+'Wellbeing Officer - MOBILE'!D5</f>
        <v>16</v>
      </c>
      <c r="E5" s="52">
        <f>'Wellbeing Officer - OAK'!E5+'Wellbeing Officer - REID'!E5+'Wellbeing Officer - MOBILE'!E5</f>
        <v>41</v>
      </c>
      <c r="F5" s="35">
        <f>'Wellbeing Officer - OAK'!F5+'Wellbeing Officer - REID'!F5+'Wellbeing Officer - MOBILE'!F5</f>
        <v>259</v>
      </c>
      <c r="G5" s="33">
        <f t="shared" ref="G5:G7" si="0">SUM(B5:F5)</f>
        <v>387</v>
      </c>
      <c r="H5" s="35"/>
      <c r="I5" s="49">
        <f>SUM(G5:H5)</f>
        <v>387</v>
      </c>
      <c r="K5" s="1"/>
      <c r="L5" s="19"/>
    </row>
    <row r="6" spans="1:12" ht="24.95" customHeight="1" x14ac:dyDescent="0.25">
      <c r="A6" s="68" t="s">
        <v>35</v>
      </c>
      <c r="B6" s="34">
        <f>'Wellbeing Officer - OAK'!B6+'Wellbeing Officer - REID'!B6+'Wellbeing Officer - MOBILE'!B6</f>
        <v>1310</v>
      </c>
      <c r="C6" s="52">
        <f>'Wellbeing Officer - OAK'!C6+'Wellbeing Officer - REID'!C6+'Wellbeing Officer - MOBILE'!C6</f>
        <v>387</v>
      </c>
      <c r="D6" s="52">
        <f>'Wellbeing Officer - OAK'!D6+'Wellbeing Officer - REID'!D6+'Wellbeing Officer - MOBILE'!D6</f>
        <v>442</v>
      </c>
      <c r="E6" s="52">
        <f>'Wellbeing Officer - OAK'!E6+'Wellbeing Officer - REID'!E6+'Wellbeing Officer - MOBILE'!E6</f>
        <v>983</v>
      </c>
      <c r="F6" s="35">
        <f>'Wellbeing Officer - OAK'!F6+'Wellbeing Officer - REID'!F6+'Wellbeing Officer - MOBILE'!F6</f>
        <v>259</v>
      </c>
      <c r="G6" s="33">
        <f t="shared" si="0"/>
        <v>3381</v>
      </c>
      <c r="H6" s="35">
        <f>H4</f>
        <v>172</v>
      </c>
      <c r="I6" s="49">
        <f>SUM(G6:H6)</f>
        <v>3553</v>
      </c>
      <c r="K6" s="1"/>
      <c r="L6" s="19"/>
    </row>
    <row r="7" spans="1:12" ht="24.95" customHeight="1" thickBot="1" x14ac:dyDescent="0.3">
      <c r="A7" s="69" t="s">
        <v>36</v>
      </c>
      <c r="B7" s="117">
        <f>'Wellbeing Officer - OAK'!B7+'Wellbeing Officer - REID'!B7+'Wellbeing Officer - MOBILE'!B7</f>
        <v>115</v>
      </c>
      <c r="C7" s="118">
        <f>'Wellbeing Officer - OAK'!C7+'Wellbeing Officer - REID'!C7+'Wellbeing Officer - MOBILE'!C7</f>
        <v>0</v>
      </c>
      <c r="D7" s="118">
        <f>'Wellbeing Officer - OAK'!D7+'Wellbeing Officer - REID'!D7+'Wellbeing Officer - MOBILE'!D7</f>
        <v>0</v>
      </c>
      <c r="E7" s="118">
        <f>'Wellbeing Officer - OAK'!E7+'Wellbeing Officer - REID'!E7+'Wellbeing Officer - MOBILE'!E7</f>
        <v>51</v>
      </c>
      <c r="F7" s="119">
        <f>'Wellbeing Officer - OAK'!F7+'Wellbeing Officer - REID'!F7+'Wellbeing Officer - MOBILE'!F7</f>
        <v>260</v>
      </c>
      <c r="G7" s="33">
        <f t="shared" si="0"/>
        <v>426</v>
      </c>
      <c r="H7" s="62"/>
      <c r="I7" s="49">
        <f>SUM(G7:H7)</f>
        <v>426</v>
      </c>
      <c r="K7" s="1"/>
      <c r="L7" s="19"/>
    </row>
    <row r="8" spans="1:12" ht="24.95" customHeight="1" thickBot="1" x14ac:dyDescent="0.3">
      <c r="A8" s="91" t="s">
        <v>35</v>
      </c>
      <c r="B8" s="22">
        <f>SUM(B6:B7)</f>
        <v>1425</v>
      </c>
      <c r="C8" s="53">
        <f t="shared" ref="C8:F8" si="1">SUM(C6:C7)</f>
        <v>387</v>
      </c>
      <c r="D8" s="53">
        <f t="shared" si="1"/>
        <v>442</v>
      </c>
      <c r="E8" s="53">
        <f t="shared" si="1"/>
        <v>1034</v>
      </c>
      <c r="F8" s="23">
        <f t="shared" si="1"/>
        <v>519</v>
      </c>
      <c r="G8" s="21">
        <f>SUM(B8:F8)</f>
        <v>3807</v>
      </c>
      <c r="H8" s="67">
        <f>H4</f>
        <v>172</v>
      </c>
      <c r="I8" s="24">
        <f>SUM(G8:H8)</f>
        <v>3979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hyperlinks>
    <hyperlink ref="A2" location="HOME!A1" display="HOME" xr:uid="{54F70BE8-C7CC-489C-8F3C-06FF7915FE0D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9152D-9496-4A4F-B2FC-1933A57B0E33}">
  <sheetPr>
    <tabColor rgb="FFFF0000"/>
  </sheetPr>
  <dimension ref="A1:L11"/>
  <sheetViews>
    <sheetView zoomScaleNormal="100" workbookViewId="0">
      <selection activeCell="E8" sqref="E8"/>
    </sheetView>
  </sheetViews>
  <sheetFormatPr defaultRowHeight="15" x14ac:dyDescent="0.25"/>
  <cols>
    <col min="1" max="9" width="15.5703125" customWidth="1"/>
    <col min="11" max="11" width="17" bestFit="1" customWidth="1"/>
  </cols>
  <sheetData>
    <row r="1" spans="1:12" ht="23.25" x14ac:dyDescent="0.35">
      <c r="A1" s="128" t="s">
        <v>83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45.75" thickBot="1" x14ac:dyDescent="0.3">
      <c r="A3" s="9" t="s">
        <v>2</v>
      </c>
      <c r="B3" s="2" t="s">
        <v>84</v>
      </c>
      <c r="C3" s="41" t="s">
        <v>85</v>
      </c>
      <c r="D3" s="41" t="s">
        <v>86</v>
      </c>
      <c r="E3" s="41" t="s">
        <v>87</v>
      </c>
      <c r="F3" s="4" t="s">
        <v>28</v>
      </c>
      <c r="G3" s="6" t="s">
        <v>29</v>
      </c>
      <c r="H3" s="3" t="s">
        <v>30</v>
      </c>
      <c r="I3" s="7" t="s">
        <v>31</v>
      </c>
    </row>
    <row r="4" spans="1:12" s="1" customFormat="1" ht="24.95" customHeight="1" x14ac:dyDescent="0.25">
      <c r="A4" s="10" t="s">
        <v>32</v>
      </c>
      <c r="B4" s="42">
        <v>110</v>
      </c>
      <c r="C4" s="43">
        <v>176</v>
      </c>
      <c r="D4" s="43">
        <v>55</v>
      </c>
      <c r="E4" s="66">
        <v>236</v>
      </c>
      <c r="F4" s="66"/>
      <c r="G4" s="94">
        <f>SUM(B4:F4)</f>
        <v>577</v>
      </c>
      <c r="H4" s="44">
        <v>54</v>
      </c>
      <c r="I4" s="45">
        <f>SUM(G4:H4)</f>
        <v>631</v>
      </c>
      <c r="K4" s="1" t="s">
        <v>33</v>
      </c>
      <c r="L4" s="93">
        <f>G4/2</f>
        <v>288.5</v>
      </c>
    </row>
    <row r="5" spans="1:12" ht="24.95" customHeight="1" x14ac:dyDescent="0.25">
      <c r="A5" s="20" t="s">
        <v>34</v>
      </c>
      <c r="B5" s="63">
        <v>13</v>
      </c>
      <c r="C5" s="29">
        <v>7</v>
      </c>
      <c r="D5" s="29"/>
      <c r="E5" s="29"/>
      <c r="F5" s="40">
        <v>35</v>
      </c>
      <c r="G5" s="31"/>
      <c r="H5" s="30"/>
      <c r="I5" s="32"/>
    </row>
    <row r="6" spans="1:12" s="1" customFormat="1" ht="24.95" customHeight="1" x14ac:dyDescent="0.25">
      <c r="A6" s="17" t="s">
        <v>35</v>
      </c>
      <c r="B6" s="95">
        <f>SUM(B4:B5)</f>
        <v>123</v>
      </c>
      <c r="C6" s="52">
        <f t="shared" ref="C6:E6" si="0">SUM(C4:C5)</f>
        <v>183</v>
      </c>
      <c r="D6" s="52">
        <f t="shared" si="0"/>
        <v>55</v>
      </c>
      <c r="E6" s="52">
        <f t="shared" si="0"/>
        <v>236</v>
      </c>
      <c r="F6" s="35">
        <f>SUM(F4:F5)</f>
        <v>35</v>
      </c>
      <c r="G6" s="94">
        <f>SUM(B6:F6)</f>
        <v>632</v>
      </c>
      <c r="H6" s="44">
        <f>H4</f>
        <v>54</v>
      </c>
      <c r="I6" s="45">
        <f>SUM(G6:H6)</f>
        <v>686</v>
      </c>
    </row>
    <row r="7" spans="1:12" ht="24.95" customHeight="1" thickBot="1" x14ac:dyDescent="0.3">
      <c r="A7" s="57" t="s">
        <v>36</v>
      </c>
      <c r="B7" s="58"/>
      <c r="C7" s="58">
        <v>13</v>
      </c>
      <c r="D7" s="58"/>
      <c r="E7" s="19">
        <v>30</v>
      </c>
      <c r="F7" s="62">
        <v>67</v>
      </c>
      <c r="G7" s="59"/>
      <c r="H7" s="60"/>
      <c r="I7" s="61"/>
    </row>
    <row r="8" spans="1:12" s="1" customFormat="1" ht="24.95" customHeight="1" thickBot="1" x14ac:dyDescent="0.3">
      <c r="A8" s="11" t="s">
        <v>35</v>
      </c>
      <c r="B8" s="21">
        <f>SUM(B6:B7)</f>
        <v>123</v>
      </c>
      <c r="C8" s="21">
        <f t="shared" ref="C8:F8" si="1">SUM(C6:C7)</f>
        <v>196</v>
      </c>
      <c r="D8" s="21">
        <f t="shared" si="1"/>
        <v>55</v>
      </c>
      <c r="E8" s="21">
        <f t="shared" si="1"/>
        <v>266</v>
      </c>
      <c r="F8" s="21">
        <f t="shared" si="1"/>
        <v>102</v>
      </c>
      <c r="G8" s="22">
        <f>SUM(B8:F8)</f>
        <v>742</v>
      </c>
      <c r="H8" s="23">
        <f>H4</f>
        <v>54</v>
      </c>
      <c r="I8" s="24">
        <f>SUM(G8:H8)</f>
        <v>796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hyperlinks>
    <hyperlink ref="A2" location="HOME!A1" display="HOME" xr:uid="{68A1F424-48E2-4F07-A5C1-FFFF87446027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1F3E3-0B19-4EC1-913C-8AF5EDD45FCA}">
  <sheetPr>
    <tabColor rgb="FFFF0000"/>
  </sheetPr>
  <dimension ref="A1:L11"/>
  <sheetViews>
    <sheetView zoomScaleNormal="100" workbookViewId="0">
      <selection activeCell="E8" sqref="E8"/>
    </sheetView>
  </sheetViews>
  <sheetFormatPr defaultRowHeight="15" x14ac:dyDescent="0.25"/>
  <cols>
    <col min="1" max="9" width="15.5703125" customWidth="1"/>
    <col min="11" max="11" width="17" bestFit="1" customWidth="1"/>
  </cols>
  <sheetData>
    <row r="1" spans="1:12" ht="23.25" x14ac:dyDescent="0.35">
      <c r="A1" s="128" t="s">
        <v>88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45.75" thickBot="1" x14ac:dyDescent="0.3">
      <c r="A3" s="9" t="s">
        <v>2</v>
      </c>
      <c r="B3" s="2" t="s">
        <v>84</v>
      </c>
      <c r="C3" s="41" t="s">
        <v>85</v>
      </c>
      <c r="D3" s="41" t="s">
        <v>86</v>
      </c>
      <c r="E3" s="41" t="s">
        <v>87</v>
      </c>
      <c r="F3" s="4" t="s">
        <v>28</v>
      </c>
      <c r="G3" s="6" t="s">
        <v>29</v>
      </c>
      <c r="H3" s="3" t="s">
        <v>30</v>
      </c>
      <c r="I3" s="7" t="s">
        <v>31</v>
      </c>
    </row>
    <row r="4" spans="1:12" s="1" customFormat="1" ht="24.95" customHeight="1" x14ac:dyDescent="0.25">
      <c r="A4" s="10" t="s">
        <v>32</v>
      </c>
      <c r="B4" s="42">
        <v>115</v>
      </c>
      <c r="C4" s="43">
        <v>238</v>
      </c>
      <c r="D4" s="43">
        <v>57</v>
      </c>
      <c r="E4" s="66">
        <v>319</v>
      </c>
      <c r="F4" s="66"/>
      <c r="G4" s="94">
        <f>SUM(B4:F4)</f>
        <v>729</v>
      </c>
      <c r="H4" s="44">
        <v>40</v>
      </c>
      <c r="I4" s="45">
        <f>SUM(G4:H4)</f>
        <v>769</v>
      </c>
      <c r="K4" s="1" t="s">
        <v>33</v>
      </c>
      <c r="L4" s="93">
        <f>G4/2</f>
        <v>364.5</v>
      </c>
    </row>
    <row r="5" spans="1:12" ht="24.95" customHeight="1" x14ac:dyDescent="0.25">
      <c r="A5" s="20" t="s">
        <v>34</v>
      </c>
      <c r="B5" s="63"/>
      <c r="C5" s="29">
        <v>9</v>
      </c>
      <c r="D5" s="29"/>
      <c r="E5" s="29">
        <v>15</v>
      </c>
      <c r="F5" s="40">
        <v>33</v>
      </c>
      <c r="G5" s="31"/>
      <c r="H5" s="30"/>
      <c r="I5" s="32"/>
    </row>
    <row r="6" spans="1:12" s="1" customFormat="1" ht="24.95" customHeight="1" x14ac:dyDescent="0.25">
      <c r="A6" s="17" t="s">
        <v>35</v>
      </c>
      <c r="B6" s="95">
        <f>SUM(B4:B5)</f>
        <v>115</v>
      </c>
      <c r="C6" s="52">
        <f t="shared" ref="C6:E6" si="0">SUM(C4:C5)</f>
        <v>247</v>
      </c>
      <c r="D6" s="52">
        <f t="shared" si="0"/>
        <v>57</v>
      </c>
      <c r="E6" s="52">
        <f t="shared" si="0"/>
        <v>334</v>
      </c>
      <c r="F6" s="35">
        <f>SUM(F4:F5)</f>
        <v>33</v>
      </c>
      <c r="G6" s="94">
        <f>SUM(B6:F6)</f>
        <v>786</v>
      </c>
      <c r="H6" s="44">
        <f>H4</f>
        <v>40</v>
      </c>
      <c r="I6" s="45">
        <f>SUM(G6:H6)</f>
        <v>826</v>
      </c>
    </row>
    <row r="7" spans="1:12" ht="24.95" customHeight="1" thickBot="1" x14ac:dyDescent="0.3">
      <c r="A7" s="57" t="s">
        <v>36</v>
      </c>
      <c r="B7" s="58"/>
      <c r="C7" s="58">
        <v>25</v>
      </c>
      <c r="D7" s="58"/>
      <c r="E7" s="19">
        <v>26</v>
      </c>
      <c r="F7" s="62">
        <v>64</v>
      </c>
      <c r="G7" s="59"/>
      <c r="H7" s="60"/>
      <c r="I7" s="61"/>
    </row>
    <row r="8" spans="1:12" s="1" customFormat="1" ht="24.95" customHeight="1" thickBot="1" x14ac:dyDescent="0.3">
      <c r="A8" s="11" t="s">
        <v>35</v>
      </c>
      <c r="B8" s="21">
        <f>SUM(B6:B7)</f>
        <v>115</v>
      </c>
      <c r="C8" s="21">
        <f t="shared" ref="C8:F8" si="1">SUM(C6:C7)</f>
        <v>272</v>
      </c>
      <c r="D8" s="21">
        <f t="shared" si="1"/>
        <v>57</v>
      </c>
      <c r="E8" s="21">
        <f t="shared" si="1"/>
        <v>360</v>
      </c>
      <c r="F8" s="21">
        <f t="shared" si="1"/>
        <v>97</v>
      </c>
      <c r="G8" s="22">
        <f>SUM(B8:F8)</f>
        <v>901</v>
      </c>
      <c r="H8" s="23">
        <f>H4</f>
        <v>40</v>
      </c>
      <c r="I8" s="24">
        <f>SUM(G8:H8)</f>
        <v>941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hyperlinks>
    <hyperlink ref="A2" location="HOME!A1" display="HOME" xr:uid="{687C1940-7353-4946-BED0-723AFA9A5ABF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C555F-D745-4A27-A546-3CCD131DC26C}">
  <sheetPr>
    <tabColor rgb="FFFF0000"/>
  </sheetPr>
  <dimension ref="A1:L11"/>
  <sheetViews>
    <sheetView zoomScaleNormal="100" workbookViewId="0">
      <selection activeCell="F8" sqref="F8"/>
    </sheetView>
  </sheetViews>
  <sheetFormatPr defaultRowHeight="15" x14ac:dyDescent="0.25"/>
  <cols>
    <col min="1" max="9" width="15.5703125" customWidth="1"/>
    <col min="11" max="11" width="17" bestFit="1" customWidth="1"/>
  </cols>
  <sheetData>
    <row r="1" spans="1:12" ht="23.25" x14ac:dyDescent="0.35">
      <c r="A1" s="128" t="s">
        <v>89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45.75" thickBot="1" x14ac:dyDescent="0.3">
      <c r="A3" s="9" t="s">
        <v>2</v>
      </c>
      <c r="B3" s="2" t="s">
        <v>84</v>
      </c>
      <c r="C3" s="41" t="s">
        <v>85</v>
      </c>
      <c r="D3" s="41" t="s">
        <v>86</v>
      </c>
      <c r="E3" s="41" t="s">
        <v>87</v>
      </c>
      <c r="F3" s="4" t="s">
        <v>28</v>
      </c>
      <c r="G3" s="6" t="s">
        <v>29</v>
      </c>
      <c r="H3" s="3" t="s">
        <v>30</v>
      </c>
      <c r="I3" s="7" t="s">
        <v>31</v>
      </c>
    </row>
    <row r="4" spans="1:12" s="1" customFormat="1" ht="24.95" customHeight="1" x14ac:dyDescent="0.25">
      <c r="A4" s="10" t="s">
        <v>32</v>
      </c>
      <c r="B4" s="42">
        <v>18</v>
      </c>
      <c r="C4" s="43">
        <v>45</v>
      </c>
      <c r="D4" s="43">
        <v>14</v>
      </c>
      <c r="E4" s="66">
        <v>42</v>
      </c>
      <c r="F4" s="66"/>
      <c r="G4" s="94">
        <f>SUM(B4:F4)</f>
        <v>119</v>
      </c>
      <c r="H4" s="44">
        <v>22</v>
      </c>
      <c r="I4" s="45">
        <f>SUM(G4:H4)</f>
        <v>141</v>
      </c>
      <c r="K4" s="1" t="s">
        <v>33</v>
      </c>
      <c r="L4" s="93">
        <f>G4/2</f>
        <v>59.5</v>
      </c>
    </row>
    <row r="5" spans="1:12" ht="24.95" customHeight="1" x14ac:dyDescent="0.25">
      <c r="A5" s="20" t="s">
        <v>34</v>
      </c>
      <c r="B5" s="63"/>
      <c r="C5" s="29">
        <v>4</v>
      </c>
      <c r="D5" s="29"/>
      <c r="E5" s="29"/>
      <c r="F5" s="40">
        <v>10</v>
      </c>
      <c r="G5" s="31"/>
      <c r="H5" s="30"/>
      <c r="I5" s="32"/>
    </row>
    <row r="6" spans="1:12" s="1" customFormat="1" ht="24.95" customHeight="1" x14ac:dyDescent="0.25">
      <c r="A6" s="17" t="s">
        <v>35</v>
      </c>
      <c r="B6" s="95">
        <f>SUM(B4:B5)</f>
        <v>18</v>
      </c>
      <c r="C6" s="52">
        <f t="shared" ref="C6:E6" si="0">SUM(C4:C5)</f>
        <v>49</v>
      </c>
      <c r="D6" s="52">
        <f t="shared" si="0"/>
        <v>14</v>
      </c>
      <c r="E6" s="52">
        <f t="shared" si="0"/>
        <v>42</v>
      </c>
      <c r="F6" s="35">
        <f>SUM(F4:F5)</f>
        <v>10</v>
      </c>
      <c r="G6" s="94">
        <f>SUM(B6:F6)</f>
        <v>133</v>
      </c>
      <c r="H6" s="44">
        <f>H4</f>
        <v>22</v>
      </c>
      <c r="I6" s="45">
        <f>SUM(G6:H6)</f>
        <v>155</v>
      </c>
    </row>
    <row r="7" spans="1:12" ht="24.95" customHeight="1" thickBot="1" x14ac:dyDescent="0.3">
      <c r="A7" s="57" t="s">
        <v>36</v>
      </c>
      <c r="B7" s="58"/>
      <c r="C7" s="58">
        <v>2</v>
      </c>
      <c r="D7" s="58"/>
      <c r="E7" s="19">
        <v>3</v>
      </c>
      <c r="F7" s="62">
        <v>13</v>
      </c>
      <c r="G7" s="59"/>
      <c r="H7" s="60"/>
      <c r="I7" s="61"/>
    </row>
    <row r="8" spans="1:12" s="1" customFormat="1" ht="24.95" customHeight="1" thickBot="1" x14ac:dyDescent="0.3">
      <c r="A8" s="11" t="s">
        <v>35</v>
      </c>
      <c r="B8" s="21">
        <f>SUM(B6:B7)</f>
        <v>18</v>
      </c>
      <c r="C8" s="21">
        <f t="shared" ref="C8:F8" si="1">SUM(C6:C7)</f>
        <v>51</v>
      </c>
      <c r="D8" s="21">
        <f t="shared" si="1"/>
        <v>14</v>
      </c>
      <c r="E8" s="21">
        <f t="shared" si="1"/>
        <v>45</v>
      </c>
      <c r="F8" s="21">
        <f t="shared" si="1"/>
        <v>23</v>
      </c>
      <c r="G8" s="22">
        <f>SUM(B8:F8)</f>
        <v>151</v>
      </c>
      <c r="H8" s="23">
        <f>H4</f>
        <v>22</v>
      </c>
      <c r="I8" s="24">
        <f>SUM(G8:H8)</f>
        <v>173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hyperlinks>
    <hyperlink ref="A2" location="HOME!A1" display="HOME" xr:uid="{949C7BF6-099B-4FC6-9A5B-6447C041495A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68084-C3AA-4E8E-ABA3-A41D704CCB5F}">
  <sheetPr>
    <tabColor rgb="FFFF0000"/>
  </sheetPr>
  <dimension ref="A1:L11"/>
  <sheetViews>
    <sheetView zoomScaleNormal="100" workbookViewId="0">
      <selection activeCell="L8" sqref="L8"/>
    </sheetView>
  </sheetViews>
  <sheetFormatPr defaultRowHeight="15" x14ac:dyDescent="0.25"/>
  <cols>
    <col min="1" max="9" width="15.5703125" customWidth="1"/>
    <col min="11" max="11" width="17" bestFit="1" customWidth="1"/>
  </cols>
  <sheetData>
    <row r="1" spans="1:12" ht="23.25" x14ac:dyDescent="0.35">
      <c r="A1" s="128" t="s">
        <v>90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45.75" thickBot="1" x14ac:dyDescent="0.3">
      <c r="A3" s="9" t="s">
        <v>2</v>
      </c>
      <c r="B3" s="100" t="s">
        <v>84</v>
      </c>
      <c r="C3" s="107" t="s">
        <v>85</v>
      </c>
      <c r="D3" s="107" t="s">
        <v>86</v>
      </c>
      <c r="E3" s="107" t="s">
        <v>87</v>
      </c>
      <c r="F3" s="102" t="s">
        <v>28</v>
      </c>
      <c r="G3" s="8" t="s">
        <v>29</v>
      </c>
      <c r="H3" s="3" t="s">
        <v>30</v>
      </c>
      <c r="I3" s="7" t="s">
        <v>31</v>
      </c>
    </row>
    <row r="4" spans="1:12" ht="24.95" customHeight="1" x14ac:dyDescent="0.25">
      <c r="A4" s="65" t="s">
        <v>32</v>
      </c>
      <c r="B4" s="46">
        <f>'Women''s Officer - OAK'!B4+'Women''s Officer - REID'!B4+'Women''s Officer - MOBILE'!B4</f>
        <v>243</v>
      </c>
      <c r="C4" s="47">
        <f>'Women''s Officer - OAK'!C4+'Women''s Officer - REID'!C4+'Women''s Officer - MOBILE'!C4</f>
        <v>459</v>
      </c>
      <c r="D4" s="47">
        <f>'Women''s Officer - OAK'!D4+'Women''s Officer - REID'!D4+'Women''s Officer - MOBILE'!D4</f>
        <v>126</v>
      </c>
      <c r="E4" s="47">
        <f>'Women''s Officer - OAK'!E4+'Women''s Officer - REID'!E4+'Women''s Officer - MOBILE'!E4</f>
        <v>597</v>
      </c>
      <c r="F4" s="48">
        <f>'Women''s Officer - OAK'!F4+'Women''s Officer - REID'!F4+'Women''s Officer - MOBILE'!F4</f>
        <v>0</v>
      </c>
      <c r="G4" s="33">
        <f>SUM(B4:F4)</f>
        <v>1425</v>
      </c>
      <c r="H4" s="48">
        <f>'Women''s Officer - OAK'!H4+'Women''s Officer - REID'!H4+'Women''s Officer - MOBILE'!H4</f>
        <v>116</v>
      </c>
      <c r="I4" s="49">
        <f>SUM(G4:H4)</f>
        <v>1541</v>
      </c>
      <c r="K4" s="1" t="s">
        <v>33</v>
      </c>
      <c r="L4" s="16">
        <f>G4/2</f>
        <v>712.5</v>
      </c>
    </row>
    <row r="5" spans="1:12" ht="24.95" customHeight="1" x14ac:dyDescent="0.25">
      <c r="A5" s="69" t="s">
        <v>34</v>
      </c>
      <c r="B5" s="34">
        <f>'Women''s Officer - OAK'!B5+'Women''s Officer - REID'!B5+'Women''s Officer - MOBILE'!B5</f>
        <v>13</v>
      </c>
      <c r="C5" s="52">
        <f>'Women''s Officer - OAK'!C5+'Women''s Officer - REID'!C5+'Women''s Officer - MOBILE'!C5</f>
        <v>20</v>
      </c>
      <c r="D5" s="52">
        <f>'Women''s Officer - OAK'!D5+'Women''s Officer - REID'!D5+'Women''s Officer - MOBILE'!D5</f>
        <v>0</v>
      </c>
      <c r="E5" s="52">
        <f>'Women''s Officer - OAK'!E5+'Women''s Officer - REID'!E5+'Women''s Officer - MOBILE'!E5</f>
        <v>15</v>
      </c>
      <c r="F5" s="35">
        <f>'Women''s Officer - OAK'!F5+'Women''s Officer - REID'!F5+'Women''s Officer - MOBILE'!F5</f>
        <v>78</v>
      </c>
      <c r="G5" s="33">
        <f t="shared" ref="G5:G7" si="0">SUM(B5:F5)</f>
        <v>126</v>
      </c>
      <c r="H5" s="35"/>
      <c r="I5" s="49">
        <f>SUM(G5:H5)</f>
        <v>126</v>
      </c>
      <c r="K5" s="1"/>
      <c r="L5" s="19"/>
    </row>
    <row r="6" spans="1:12" ht="24.95" customHeight="1" x14ac:dyDescent="0.25">
      <c r="A6" s="68" t="s">
        <v>35</v>
      </c>
      <c r="B6" s="34">
        <f>'Women''s Officer - OAK'!B6+'Women''s Officer - REID'!B6+'Women''s Officer - MOBILE'!B6</f>
        <v>256</v>
      </c>
      <c r="C6" s="52">
        <f>'Women''s Officer - OAK'!C6+'Women''s Officer - REID'!C6+'Women''s Officer - MOBILE'!C6</f>
        <v>479</v>
      </c>
      <c r="D6" s="52">
        <f>'Women''s Officer - OAK'!D6+'Women''s Officer - REID'!D6+'Women''s Officer - MOBILE'!D6</f>
        <v>126</v>
      </c>
      <c r="E6" s="52">
        <f>'Women''s Officer - OAK'!E6+'Women''s Officer - REID'!E6+'Women''s Officer - MOBILE'!E6</f>
        <v>612</v>
      </c>
      <c r="F6" s="35">
        <f>'Women''s Officer - OAK'!F6+'Women''s Officer - REID'!F6+'Women''s Officer - MOBILE'!F6</f>
        <v>78</v>
      </c>
      <c r="G6" s="33">
        <f t="shared" si="0"/>
        <v>1551</v>
      </c>
      <c r="H6" s="35">
        <f>H4</f>
        <v>116</v>
      </c>
      <c r="I6" s="49">
        <f>SUM(G6:H6)</f>
        <v>1667</v>
      </c>
      <c r="K6" s="1"/>
      <c r="L6" s="19"/>
    </row>
    <row r="7" spans="1:12" ht="24.95" customHeight="1" thickBot="1" x14ac:dyDescent="0.3">
      <c r="A7" s="69" t="s">
        <v>36</v>
      </c>
      <c r="B7" s="111">
        <f>'Women''s Officer - OAK'!B7+'Women''s Officer - REID'!B7+'Women''s Officer - MOBILE'!B7</f>
        <v>0</v>
      </c>
      <c r="C7" s="112">
        <f>'Women''s Officer - OAK'!C7+'Women''s Officer - REID'!C7+'Women''s Officer - MOBILE'!C7</f>
        <v>40</v>
      </c>
      <c r="D7" s="112">
        <f>'Women''s Officer - OAK'!D7+'Women''s Officer - REID'!D7+'Women''s Officer - MOBILE'!D7</f>
        <v>0</v>
      </c>
      <c r="E7" s="112">
        <f>'Women''s Officer - OAK'!E7+'Women''s Officer - REID'!E7+'Women''s Officer - MOBILE'!E7</f>
        <v>59</v>
      </c>
      <c r="F7" s="113">
        <f>'Women''s Officer - OAK'!F7+'Women''s Officer - REID'!F7+'Women''s Officer - MOBILE'!F7</f>
        <v>144</v>
      </c>
      <c r="G7" s="33">
        <f t="shared" si="0"/>
        <v>243</v>
      </c>
      <c r="H7" s="62"/>
      <c r="I7" s="49">
        <f>SUM(G7:H7)</f>
        <v>243</v>
      </c>
      <c r="K7" s="1"/>
      <c r="L7" s="19"/>
    </row>
    <row r="8" spans="1:12" ht="24.95" customHeight="1" thickBot="1" x14ac:dyDescent="0.3">
      <c r="A8" s="91" t="s">
        <v>35</v>
      </c>
      <c r="B8" s="108">
        <f>SUM(B6:B7)</f>
        <v>256</v>
      </c>
      <c r="C8" s="109">
        <f t="shared" ref="C8:F8" si="1">SUM(C6:C7)</f>
        <v>519</v>
      </c>
      <c r="D8" s="109">
        <f t="shared" si="1"/>
        <v>126</v>
      </c>
      <c r="E8" s="109">
        <f t="shared" si="1"/>
        <v>671</v>
      </c>
      <c r="F8" s="110">
        <f t="shared" si="1"/>
        <v>222</v>
      </c>
      <c r="G8" s="21">
        <f>SUM(B8:F8)</f>
        <v>1794</v>
      </c>
      <c r="H8" s="67">
        <f>H4</f>
        <v>116</v>
      </c>
      <c r="I8" s="24">
        <f>SUM(G8:H8)</f>
        <v>1910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hyperlinks>
    <hyperlink ref="A2" location="HOME!A1" display="HOME" xr:uid="{17D4F195-9F63-4F2D-A348-A2E960D6AA08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24461-6127-4F58-AEBC-85B2FDCE8204}">
  <sheetPr>
    <tabColor rgb="FFCC3399"/>
  </sheetPr>
  <dimension ref="A1:L9"/>
  <sheetViews>
    <sheetView zoomScaleNormal="100" workbookViewId="0">
      <selection activeCell="F12" sqref="F12"/>
    </sheetView>
  </sheetViews>
  <sheetFormatPr defaultRowHeight="15" x14ac:dyDescent="0.25"/>
  <cols>
    <col min="1" max="1" width="15.5703125" customWidth="1"/>
    <col min="2" max="2" width="18.85546875" customWidth="1"/>
    <col min="3" max="9" width="15.5703125" customWidth="1"/>
    <col min="11" max="11" width="15.5703125" bestFit="1" customWidth="1"/>
  </cols>
  <sheetData>
    <row r="1" spans="1:12" ht="23.25" x14ac:dyDescent="0.35">
      <c r="A1" s="128" t="s">
        <v>91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45.75" thickBot="1" x14ac:dyDescent="0.3">
      <c r="A3" s="9" t="s">
        <v>2</v>
      </c>
      <c r="B3" s="8" t="s">
        <v>92</v>
      </c>
      <c r="C3" s="41" t="s">
        <v>93</v>
      </c>
      <c r="D3" s="2" t="s">
        <v>94</v>
      </c>
      <c r="E3" s="4" t="s">
        <v>95</v>
      </c>
      <c r="F3" s="4" t="s">
        <v>28</v>
      </c>
      <c r="G3" s="6" t="s">
        <v>29</v>
      </c>
      <c r="H3" s="3" t="s">
        <v>30</v>
      </c>
      <c r="I3" s="5" t="s">
        <v>31</v>
      </c>
    </row>
    <row r="4" spans="1:12" s="1" customFormat="1" ht="24.95" customHeight="1" x14ac:dyDescent="0.25">
      <c r="A4" s="10" t="s">
        <v>32</v>
      </c>
      <c r="B4" s="42">
        <v>369</v>
      </c>
      <c r="C4" s="43">
        <v>157</v>
      </c>
      <c r="D4" s="43">
        <v>556</v>
      </c>
      <c r="E4" s="66">
        <v>136</v>
      </c>
      <c r="F4" s="66"/>
      <c r="G4" s="94">
        <f>SUM(B4:F4)</f>
        <v>1218</v>
      </c>
      <c r="H4" s="44">
        <v>131</v>
      </c>
      <c r="I4" s="45">
        <f>SUM(G4:H4)</f>
        <v>1349</v>
      </c>
      <c r="K4" s="1" t="s">
        <v>33</v>
      </c>
      <c r="L4" s="93">
        <f>G4/2</f>
        <v>609</v>
      </c>
    </row>
    <row r="5" spans="1:12" ht="24.95" customHeight="1" x14ac:dyDescent="0.25">
      <c r="A5" s="20" t="s">
        <v>34</v>
      </c>
      <c r="B5" s="63">
        <v>21</v>
      </c>
      <c r="C5" s="29"/>
      <c r="D5" s="29">
        <v>26</v>
      </c>
      <c r="E5" s="29"/>
      <c r="F5" s="40">
        <v>110</v>
      </c>
      <c r="G5" s="31"/>
      <c r="H5" s="30"/>
      <c r="I5" s="32"/>
    </row>
    <row r="6" spans="1:12" s="1" customFormat="1" ht="24.95" customHeight="1" x14ac:dyDescent="0.25">
      <c r="A6" s="17" t="s">
        <v>35</v>
      </c>
      <c r="B6" s="95">
        <f>SUM(B4:B5)</f>
        <v>390</v>
      </c>
      <c r="C6" s="52">
        <f t="shared" ref="C6:E6" si="0">SUM(C4:C5)</f>
        <v>157</v>
      </c>
      <c r="D6" s="52">
        <f t="shared" si="0"/>
        <v>582</v>
      </c>
      <c r="E6" s="52">
        <f t="shared" si="0"/>
        <v>136</v>
      </c>
      <c r="F6" s="35">
        <f>SUM(F4:F5)</f>
        <v>110</v>
      </c>
      <c r="G6" s="94">
        <f>SUM(B6:F6)</f>
        <v>1375</v>
      </c>
      <c r="H6" s="44">
        <f>H4</f>
        <v>131</v>
      </c>
      <c r="I6" s="45">
        <f>SUM(G6:H6)</f>
        <v>1506</v>
      </c>
    </row>
    <row r="7" spans="1:12" ht="24.95" customHeight="1" thickBot="1" x14ac:dyDescent="0.3">
      <c r="A7" s="57" t="s">
        <v>36</v>
      </c>
      <c r="B7" s="58">
        <v>18</v>
      </c>
      <c r="C7" s="58"/>
      <c r="D7" s="58">
        <v>28</v>
      </c>
      <c r="E7" s="19"/>
      <c r="F7" s="62">
        <v>90</v>
      </c>
      <c r="G7" s="59"/>
      <c r="H7" s="60"/>
      <c r="I7" s="61"/>
    </row>
    <row r="8" spans="1:12" s="1" customFormat="1" ht="24.95" customHeight="1" thickBot="1" x14ac:dyDescent="0.3">
      <c r="A8" s="11" t="s">
        <v>35</v>
      </c>
      <c r="B8" s="21">
        <f>SUM(B6:B7)</f>
        <v>408</v>
      </c>
      <c r="C8" s="21">
        <f t="shared" ref="C8:F8" si="1">SUM(C6:C7)</f>
        <v>157</v>
      </c>
      <c r="D8" s="21">
        <f t="shared" si="1"/>
        <v>610</v>
      </c>
      <c r="E8" s="21">
        <f t="shared" si="1"/>
        <v>136</v>
      </c>
      <c r="F8" s="21">
        <f t="shared" si="1"/>
        <v>200</v>
      </c>
      <c r="G8" s="22">
        <f>SUM(B8:F8)</f>
        <v>1511</v>
      </c>
      <c r="H8" s="23">
        <f>H4</f>
        <v>131</v>
      </c>
      <c r="I8" s="24">
        <f>SUM(G8:H8)</f>
        <v>1642</v>
      </c>
    </row>
    <row r="9" spans="1:12" ht="30" customHeight="1" x14ac:dyDescent="0.25"/>
  </sheetData>
  <mergeCells count="1">
    <mergeCell ref="A1:I1"/>
  </mergeCells>
  <hyperlinks>
    <hyperlink ref="A2" location="HOME!A1" display="HOME" xr:uid="{BC97C3D9-FA33-4A4E-AAFC-1EB566DBBC86}"/>
  </hyperlinks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62A98-59E2-489D-86D9-5FB55AABB2EF}">
  <sheetPr>
    <tabColor rgb="FFCC3399"/>
  </sheetPr>
  <dimension ref="A1:L9"/>
  <sheetViews>
    <sheetView zoomScaleNormal="100" workbookViewId="0">
      <selection activeCell="D8" sqref="D8"/>
    </sheetView>
  </sheetViews>
  <sheetFormatPr defaultRowHeight="15" x14ac:dyDescent="0.25"/>
  <cols>
    <col min="1" max="9" width="15.5703125" customWidth="1"/>
    <col min="11" max="11" width="15.5703125" bestFit="1" customWidth="1"/>
  </cols>
  <sheetData>
    <row r="1" spans="1:12" ht="23.25" x14ac:dyDescent="0.35">
      <c r="A1" s="128" t="s">
        <v>96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45.75" thickBot="1" x14ac:dyDescent="0.3">
      <c r="A3" s="9" t="s">
        <v>2</v>
      </c>
      <c r="B3" s="8" t="s">
        <v>92</v>
      </c>
      <c r="C3" s="41" t="s">
        <v>93</v>
      </c>
      <c r="D3" s="2" t="s">
        <v>94</v>
      </c>
      <c r="E3" s="4" t="s">
        <v>95</v>
      </c>
      <c r="F3" s="4" t="s">
        <v>28</v>
      </c>
      <c r="G3" s="6" t="s">
        <v>29</v>
      </c>
      <c r="H3" s="3" t="s">
        <v>30</v>
      </c>
      <c r="I3" s="5" t="s">
        <v>31</v>
      </c>
    </row>
    <row r="4" spans="1:12" s="1" customFormat="1" ht="24.95" customHeight="1" x14ac:dyDescent="0.25">
      <c r="A4" s="10" t="s">
        <v>32</v>
      </c>
      <c r="B4" s="42">
        <v>546</v>
      </c>
      <c r="C4" s="43">
        <v>167</v>
      </c>
      <c r="D4" s="43">
        <v>662</v>
      </c>
      <c r="E4" s="66">
        <v>144</v>
      </c>
      <c r="F4" s="66"/>
      <c r="G4" s="94">
        <f>SUM(B4:F4)</f>
        <v>1519</v>
      </c>
      <c r="H4" s="44">
        <v>98</v>
      </c>
      <c r="I4" s="45">
        <f>SUM(G4:H4)</f>
        <v>1617</v>
      </c>
      <c r="K4" s="1" t="s">
        <v>33</v>
      </c>
      <c r="L4" s="93">
        <f>G4/2</f>
        <v>759.5</v>
      </c>
    </row>
    <row r="5" spans="1:12" ht="24.95" customHeight="1" x14ac:dyDescent="0.25">
      <c r="A5" s="20" t="s">
        <v>34</v>
      </c>
      <c r="B5" s="63">
        <v>29</v>
      </c>
      <c r="C5" s="29"/>
      <c r="D5" s="29">
        <v>36</v>
      </c>
      <c r="E5" s="29"/>
      <c r="F5" s="40">
        <v>102</v>
      </c>
      <c r="G5" s="31"/>
      <c r="H5" s="30"/>
      <c r="I5" s="32"/>
    </row>
    <row r="6" spans="1:12" s="1" customFormat="1" ht="24.95" customHeight="1" x14ac:dyDescent="0.25">
      <c r="A6" s="17" t="s">
        <v>35</v>
      </c>
      <c r="B6" s="95">
        <f>SUM(B4:B5)</f>
        <v>575</v>
      </c>
      <c r="C6" s="52">
        <f t="shared" ref="C6:E6" si="0">SUM(C4:C5)</f>
        <v>167</v>
      </c>
      <c r="D6" s="52">
        <f t="shared" si="0"/>
        <v>698</v>
      </c>
      <c r="E6" s="52">
        <f t="shared" si="0"/>
        <v>144</v>
      </c>
      <c r="F6" s="35">
        <f>SUM(F4:F5)</f>
        <v>102</v>
      </c>
      <c r="G6" s="94">
        <f>SUM(B6:F6)</f>
        <v>1686</v>
      </c>
      <c r="H6" s="44">
        <f>H4</f>
        <v>98</v>
      </c>
      <c r="I6" s="45">
        <f>SUM(G6:H6)</f>
        <v>1784</v>
      </c>
    </row>
    <row r="7" spans="1:12" ht="24.95" customHeight="1" thickBot="1" x14ac:dyDescent="0.3">
      <c r="A7" s="57" t="s">
        <v>36</v>
      </c>
      <c r="B7" s="58">
        <v>18</v>
      </c>
      <c r="C7" s="58"/>
      <c r="D7" s="58">
        <v>34</v>
      </c>
      <c r="E7" s="19"/>
      <c r="F7" s="62">
        <v>92</v>
      </c>
      <c r="G7" s="59"/>
      <c r="H7" s="60"/>
      <c r="I7" s="61"/>
    </row>
    <row r="8" spans="1:12" s="1" customFormat="1" ht="24.95" customHeight="1" thickBot="1" x14ac:dyDescent="0.3">
      <c r="A8" s="11" t="s">
        <v>35</v>
      </c>
      <c r="B8" s="21">
        <f>SUM(B6:B7)</f>
        <v>593</v>
      </c>
      <c r="C8" s="21">
        <f t="shared" ref="C8:F8" si="1">SUM(C6:C7)</f>
        <v>167</v>
      </c>
      <c r="D8" s="21">
        <f t="shared" si="1"/>
        <v>732</v>
      </c>
      <c r="E8" s="21">
        <f t="shared" si="1"/>
        <v>144</v>
      </c>
      <c r="F8" s="21">
        <f t="shared" si="1"/>
        <v>194</v>
      </c>
      <c r="G8" s="22">
        <f>SUM(B8:F8)</f>
        <v>1830</v>
      </c>
      <c r="H8" s="23">
        <f>H4</f>
        <v>98</v>
      </c>
      <c r="I8" s="24">
        <f>SUM(G8:H8)</f>
        <v>1928</v>
      </c>
    </row>
    <row r="9" spans="1:12" ht="30" customHeight="1" x14ac:dyDescent="0.25"/>
  </sheetData>
  <mergeCells count="1">
    <mergeCell ref="A1:I1"/>
  </mergeCells>
  <hyperlinks>
    <hyperlink ref="A2" location="HOME!A1" display="HOME" xr:uid="{0BF3052F-5064-474E-BABF-7D108F5AAA7F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39E67-780D-41EC-BBBC-1919CC914ED8}">
  <sheetPr>
    <tabColor rgb="FFCC3399"/>
  </sheetPr>
  <dimension ref="A1:L9"/>
  <sheetViews>
    <sheetView zoomScaleNormal="100" workbookViewId="0">
      <selection activeCell="B8" sqref="B8"/>
    </sheetView>
  </sheetViews>
  <sheetFormatPr defaultRowHeight="15" x14ac:dyDescent="0.25"/>
  <cols>
    <col min="1" max="9" width="15.5703125" customWidth="1"/>
    <col min="11" max="11" width="15.5703125" bestFit="1" customWidth="1"/>
  </cols>
  <sheetData>
    <row r="1" spans="1:12" ht="23.25" x14ac:dyDescent="0.35">
      <c r="A1" s="128" t="s">
        <v>97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45.75" thickBot="1" x14ac:dyDescent="0.3">
      <c r="A3" s="9" t="s">
        <v>2</v>
      </c>
      <c r="B3" s="8" t="s">
        <v>92</v>
      </c>
      <c r="C3" s="41" t="s">
        <v>93</v>
      </c>
      <c r="D3" s="2" t="s">
        <v>94</v>
      </c>
      <c r="E3" s="4" t="s">
        <v>95</v>
      </c>
      <c r="F3" s="4" t="s">
        <v>28</v>
      </c>
      <c r="G3" s="6" t="s">
        <v>29</v>
      </c>
      <c r="H3" s="3" t="s">
        <v>30</v>
      </c>
      <c r="I3" s="5" t="s">
        <v>31</v>
      </c>
    </row>
    <row r="4" spans="1:12" s="1" customFormat="1" ht="24.95" customHeight="1" x14ac:dyDescent="0.25">
      <c r="A4" s="10" t="s">
        <v>32</v>
      </c>
      <c r="B4" s="42">
        <v>113</v>
      </c>
      <c r="C4" s="43">
        <v>38</v>
      </c>
      <c r="D4" s="43">
        <v>84</v>
      </c>
      <c r="E4" s="66">
        <v>28</v>
      </c>
      <c r="F4" s="66"/>
      <c r="G4" s="94">
        <f>SUM(B4:F4)</f>
        <v>263</v>
      </c>
      <c r="H4" s="44">
        <v>48</v>
      </c>
      <c r="I4" s="45">
        <f>SUM(G4:H4)</f>
        <v>311</v>
      </c>
      <c r="K4" s="1" t="s">
        <v>33</v>
      </c>
      <c r="L4" s="93">
        <f>G4/2</f>
        <v>131.5</v>
      </c>
    </row>
    <row r="5" spans="1:12" ht="24.95" customHeight="1" x14ac:dyDescent="0.25">
      <c r="A5" s="20" t="s">
        <v>34</v>
      </c>
      <c r="B5" s="63">
        <v>2</v>
      </c>
      <c r="C5" s="29"/>
      <c r="D5" s="29">
        <v>9</v>
      </c>
      <c r="E5" s="29"/>
      <c r="F5" s="40">
        <v>18</v>
      </c>
      <c r="G5" s="31"/>
      <c r="H5" s="30"/>
      <c r="I5" s="32"/>
    </row>
    <row r="6" spans="1:12" s="1" customFormat="1" ht="24.95" customHeight="1" x14ac:dyDescent="0.25">
      <c r="A6" s="17" t="s">
        <v>35</v>
      </c>
      <c r="B6" s="95">
        <f>SUM(B4:B5)</f>
        <v>115</v>
      </c>
      <c r="C6" s="52">
        <f t="shared" ref="C6:E6" si="0">SUM(C4:C5)</f>
        <v>38</v>
      </c>
      <c r="D6" s="52">
        <f t="shared" si="0"/>
        <v>93</v>
      </c>
      <c r="E6" s="52">
        <f t="shared" si="0"/>
        <v>28</v>
      </c>
      <c r="F6" s="35">
        <f>SUM(F4:F5)</f>
        <v>18</v>
      </c>
      <c r="G6" s="94">
        <f>SUM(B6:F6)</f>
        <v>292</v>
      </c>
      <c r="H6" s="44">
        <f>H4</f>
        <v>48</v>
      </c>
      <c r="I6" s="45">
        <f>SUM(G6:H6)</f>
        <v>340</v>
      </c>
    </row>
    <row r="7" spans="1:12" ht="24.95" customHeight="1" thickBot="1" x14ac:dyDescent="0.3">
      <c r="A7" s="57" t="s">
        <v>36</v>
      </c>
      <c r="B7" s="58">
        <v>10</v>
      </c>
      <c r="C7" s="58"/>
      <c r="D7" s="58">
        <v>1</v>
      </c>
      <c r="E7" s="19"/>
      <c r="F7" s="62">
        <v>27</v>
      </c>
      <c r="G7" s="59"/>
      <c r="H7" s="60"/>
      <c r="I7" s="61"/>
    </row>
    <row r="8" spans="1:12" s="1" customFormat="1" ht="24.95" customHeight="1" thickBot="1" x14ac:dyDescent="0.3">
      <c r="A8" s="11" t="s">
        <v>35</v>
      </c>
      <c r="B8" s="21">
        <f>SUM(B6:B7)</f>
        <v>125</v>
      </c>
      <c r="C8" s="21">
        <f t="shared" ref="C8:F8" si="1">SUM(C6:C7)</f>
        <v>38</v>
      </c>
      <c r="D8" s="21">
        <f t="shared" si="1"/>
        <v>94</v>
      </c>
      <c r="E8" s="21">
        <f t="shared" si="1"/>
        <v>28</v>
      </c>
      <c r="F8" s="21">
        <f t="shared" si="1"/>
        <v>45</v>
      </c>
      <c r="G8" s="22">
        <f>SUM(B8:F8)</f>
        <v>330</v>
      </c>
      <c r="H8" s="23">
        <f>H4</f>
        <v>48</v>
      </c>
      <c r="I8" s="24">
        <f>SUM(G8:H8)</f>
        <v>378</v>
      </c>
    </row>
    <row r="9" spans="1:12" ht="30" customHeight="1" x14ac:dyDescent="0.25"/>
  </sheetData>
  <mergeCells count="1">
    <mergeCell ref="A1:I1"/>
  </mergeCells>
  <hyperlinks>
    <hyperlink ref="A2" location="HOME!A1" display="HOME" xr:uid="{6EC3A8BD-A300-4182-BA7B-C73EDA94B5C7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A8F15-E3B2-41FA-A114-BE81BE476F25}">
  <sheetPr>
    <tabColor rgb="FFCC3399"/>
  </sheetPr>
  <dimension ref="A1:L11"/>
  <sheetViews>
    <sheetView zoomScaleNormal="100" workbookViewId="0">
      <selection activeCell="A4" sqref="A4"/>
    </sheetView>
  </sheetViews>
  <sheetFormatPr defaultRowHeight="15" x14ac:dyDescent="0.25"/>
  <cols>
    <col min="1" max="9" width="15.5703125" customWidth="1"/>
    <col min="11" max="11" width="15.5703125" bestFit="1" customWidth="1"/>
  </cols>
  <sheetData>
    <row r="1" spans="1:12" ht="23.25" x14ac:dyDescent="0.35">
      <c r="A1" s="128" t="s">
        <v>98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45.75" thickBot="1" x14ac:dyDescent="0.3">
      <c r="A3" s="120" t="s">
        <v>2</v>
      </c>
      <c r="B3" s="8" t="s">
        <v>92</v>
      </c>
      <c r="C3" s="41" t="s">
        <v>93</v>
      </c>
      <c r="D3" s="2" t="s">
        <v>94</v>
      </c>
      <c r="E3" s="4" t="s">
        <v>95</v>
      </c>
      <c r="F3" s="4" t="s">
        <v>28</v>
      </c>
      <c r="G3" s="6" t="s">
        <v>29</v>
      </c>
      <c r="H3" s="3" t="s">
        <v>30</v>
      </c>
      <c r="I3" s="5" t="s">
        <v>31</v>
      </c>
    </row>
    <row r="4" spans="1:12" ht="24.95" customHeight="1" x14ac:dyDescent="0.25">
      <c r="A4" s="83" t="s">
        <v>32</v>
      </c>
      <c r="B4" s="25">
        <f>'Pres. of Education Coun - OAK'!B4+'Pres. of Education Coun - REID'!B4+'Pres. of Education Coun - MOBIL'!B4</f>
        <v>1028</v>
      </c>
      <c r="C4" s="25">
        <f>'Pres. of Education Coun - OAK'!C4+'Pres. of Education Coun - REID'!C4+'Pres. of Education Coun - MOBIL'!C4</f>
        <v>362</v>
      </c>
      <c r="D4" s="25">
        <f>'Pres. of Education Coun - OAK'!D4+'Pres. of Education Coun - REID'!D4+'Pres. of Education Coun - MOBIL'!D4</f>
        <v>1302</v>
      </c>
      <c r="E4" s="25">
        <f>'Pres. of Education Coun - OAK'!E4+'Pres. of Education Coun - REID'!E4+'Pres. of Education Coun - MOBIL'!E4</f>
        <v>308</v>
      </c>
      <c r="F4" s="25">
        <f>'Pres. of Education Coun - OAK'!F4+'Pres. of Education Coun - REID'!F4+'Pres. of Education Coun - MOBIL'!F4</f>
        <v>0</v>
      </c>
      <c r="G4" s="28">
        <f>SUM(B4:F4)</f>
        <v>3000</v>
      </c>
      <c r="H4" s="27">
        <f>'Pres. of Education Coun - OAK'!H4+'Pres. of Education Coun - REID'!H4+'Pres. of Education Coun - MOBIL'!H4</f>
        <v>277</v>
      </c>
      <c r="I4" s="71">
        <f>SUM(G4:H4)</f>
        <v>3277</v>
      </c>
      <c r="K4" s="1" t="s">
        <v>33</v>
      </c>
      <c r="L4" s="16">
        <f>G4/2</f>
        <v>1500</v>
      </c>
    </row>
    <row r="5" spans="1:12" ht="24.95" customHeight="1" x14ac:dyDescent="0.25">
      <c r="A5" s="20" t="s">
        <v>34</v>
      </c>
      <c r="B5" s="25">
        <f>'Pres. of Education Coun - OAK'!B5+'Pres. of Education Coun - REID'!B5+'Pres. of Education Coun - MOBIL'!B5</f>
        <v>52</v>
      </c>
      <c r="C5" s="25">
        <f>'Pres. of Education Coun - OAK'!C5+'Pres. of Education Coun - REID'!C5+'Pres. of Education Coun - MOBIL'!C5</f>
        <v>0</v>
      </c>
      <c r="D5" s="25">
        <f>'Pres. of Education Coun - OAK'!D5+'Pres. of Education Coun - REID'!D5+'Pres. of Education Coun - MOBIL'!D5</f>
        <v>71</v>
      </c>
      <c r="E5" s="25">
        <f>'Pres. of Education Coun - OAK'!E5+'Pres. of Education Coun - REID'!E5+'Pres. of Education Coun - MOBIL'!E5</f>
        <v>0</v>
      </c>
      <c r="F5" s="25">
        <f>'Pres. of Education Coun - OAK'!F5+'Pres. of Education Coun - REID'!F5+'Pres. of Education Coun - MOBIL'!F5</f>
        <v>230</v>
      </c>
      <c r="G5" s="31">
        <f>SUM(B5:F5)</f>
        <v>353</v>
      </c>
      <c r="H5" s="30"/>
      <c r="I5" s="70">
        <f t="shared" ref="I5:I8" si="0">SUM(G5:H5)</f>
        <v>353</v>
      </c>
    </row>
    <row r="6" spans="1:12" ht="24.95" customHeight="1" x14ac:dyDescent="0.25">
      <c r="A6" s="17" t="s">
        <v>35</v>
      </c>
      <c r="B6" s="25">
        <f>'Pres. of Education Coun - OAK'!B6+'Pres. of Education Coun - REID'!B6+'Pres. of Education Coun - MOBIL'!B6</f>
        <v>1080</v>
      </c>
      <c r="C6" s="25">
        <f>'Pres. of Education Coun - OAK'!C6+'Pres. of Education Coun - REID'!C6+'Pres. of Education Coun - MOBIL'!C6</f>
        <v>362</v>
      </c>
      <c r="D6" s="25">
        <f>'Pres. of Education Coun - OAK'!D6+'Pres. of Education Coun - REID'!D6+'Pres. of Education Coun - MOBIL'!D6</f>
        <v>1373</v>
      </c>
      <c r="E6" s="25">
        <f>'Pres. of Education Coun - OAK'!E6+'Pres. of Education Coun - REID'!E6+'Pres. of Education Coun - MOBIL'!E6</f>
        <v>308</v>
      </c>
      <c r="F6" s="25">
        <f>'Pres. of Education Coun - OAK'!F6+'Pres. of Education Coun - REID'!F6+'Pres. of Education Coun - MOBIL'!F6</f>
        <v>230</v>
      </c>
      <c r="G6" s="31">
        <f t="shared" ref="G6:G7" si="1">SUM(B6:F6)</f>
        <v>3353</v>
      </c>
      <c r="H6" s="30">
        <f>H4</f>
        <v>277</v>
      </c>
      <c r="I6" s="70">
        <f t="shared" si="0"/>
        <v>3630</v>
      </c>
    </row>
    <row r="7" spans="1:12" ht="24.95" customHeight="1" thickBot="1" x14ac:dyDescent="0.3">
      <c r="A7" s="86" t="s">
        <v>36</v>
      </c>
      <c r="B7" s="25">
        <f>'Pres. of Education Coun - OAK'!B7+'Pres. of Education Coun - REID'!B7+'Pres. of Education Coun - MOBIL'!B7</f>
        <v>46</v>
      </c>
      <c r="C7" s="25">
        <f>'Pres. of Education Coun - OAK'!C7+'Pres. of Education Coun - REID'!C7+'Pres. of Education Coun - MOBIL'!C7</f>
        <v>0</v>
      </c>
      <c r="D7" s="25">
        <f>'Pres. of Education Coun - OAK'!D7+'Pres. of Education Coun - REID'!D7+'Pres. of Education Coun - MOBIL'!D7</f>
        <v>63</v>
      </c>
      <c r="E7" s="25">
        <f>'Pres. of Education Coun - OAK'!E7+'Pres. of Education Coun - REID'!E7+'Pres. of Education Coun - MOBIL'!E7</f>
        <v>0</v>
      </c>
      <c r="F7" s="25">
        <f>'Pres. of Education Coun - OAK'!F7+'Pres. of Education Coun - REID'!F7+'Pres. of Education Coun - MOBIL'!F7</f>
        <v>209</v>
      </c>
      <c r="G7" s="31">
        <f t="shared" si="1"/>
        <v>318</v>
      </c>
      <c r="H7" s="30"/>
      <c r="I7" s="70">
        <f t="shared" si="0"/>
        <v>318</v>
      </c>
    </row>
    <row r="8" spans="1:12" ht="24.95" customHeight="1" thickBot="1" x14ac:dyDescent="0.3">
      <c r="A8" s="121" t="s">
        <v>35</v>
      </c>
      <c r="B8" s="12">
        <f>SUM(B6:B7)</f>
        <v>1126</v>
      </c>
      <c r="C8" s="12">
        <f t="shared" ref="C8:F8" si="2">SUM(C6:C7)</f>
        <v>362</v>
      </c>
      <c r="D8" s="12">
        <f t="shared" si="2"/>
        <v>1436</v>
      </c>
      <c r="E8" s="12">
        <f t="shared" si="2"/>
        <v>308</v>
      </c>
      <c r="F8" s="12">
        <f t="shared" si="2"/>
        <v>439</v>
      </c>
      <c r="G8" s="13">
        <f>SUM(B8:F8)</f>
        <v>3671</v>
      </c>
      <c r="H8" s="14">
        <f>H4</f>
        <v>277</v>
      </c>
      <c r="I8" s="18">
        <f t="shared" si="0"/>
        <v>3948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hyperlinks>
    <hyperlink ref="A2" location="HOME!A1" display="HOME" xr:uid="{1852B2B3-3EFD-4EFC-BCF1-CF4A6895FBA6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8AF24-E343-40B6-A94F-5621BEF2C980}">
  <sheetPr>
    <tabColor theme="9" tint="-0.499984740745262"/>
  </sheetPr>
  <dimension ref="A1:L11"/>
  <sheetViews>
    <sheetView zoomScaleNormal="100" workbookViewId="0">
      <selection activeCell="D8" sqref="D8"/>
    </sheetView>
  </sheetViews>
  <sheetFormatPr defaultRowHeight="15" x14ac:dyDescent="0.25"/>
  <cols>
    <col min="1" max="9" width="15.5703125" customWidth="1"/>
    <col min="11" max="11" width="17" bestFit="1" customWidth="1"/>
  </cols>
  <sheetData>
    <row r="1" spans="1:12" ht="23.25" x14ac:dyDescent="0.35">
      <c r="A1" s="128" t="s">
        <v>99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45.75" thickBot="1" x14ac:dyDescent="0.3">
      <c r="A3" s="9" t="s">
        <v>2</v>
      </c>
      <c r="B3" s="50" t="s">
        <v>100</v>
      </c>
      <c r="C3" s="41" t="s">
        <v>101</v>
      </c>
      <c r="D3" s="41" t="s">
        <v>102</v>
      </c>
      <c r="E3" s="41" t="s">
        <v>103</v>
      </c>
      <c r="F3" s="3" t="s">
        <v>28</v>
      </c>
      <c r="G3" s="6" t="s">
        <v>29</v>
      </c>
      <c r="H3" s="4" t="s">
        <v>30</v>
      </c>
      <c r="I3" s="7" t="s">
        <v>31</v>
      </c>
    </row>
    <row r="4" spans="1:12" s="1" customFormat="1" ht="24.95" customHeight="1" x14ac:dyDescent="0.25">
      <c r="A4" s="10" t="s">
        <v>32</v>
      </c>
      <c r="B4" s="42">
        <v>148</v>
      </c>
      <c r="C4" s="43">
        <v>204</v>
      </c>
      <c r="D4" s="43">
        <v>345</v>
      </c>
      <c r="E4" s="66">
        <v>460</v>
      </c>
      <c r="F4" s="66"/>
      <c r="G4" s="94">
        <f>SUM(B4:F4)</f>
        <v>1157</v>
      </c>
      <c r="H4" s="44">
        <v>160</v>
      </c>
      <c r="I4" s="45">
        <f>SUM(G4:H4)</f>
        <v>1317</v>
      </c>
      <c r="K4" s="1" t="s">
        <v>33</v>
      </c>
      <c r="L4" s="93">
        <f>G4/2</f>
        <v>578.5</v>
      </c>
    </row>
    <row r="5" spans="1:12" ht="24.95" customHeight="1" x14ac:dyDescent="0.25">
      <c r="A5" s="20" t="s">
        <v>34</v>
      </c>
      <c r="B5" s="63"/>
      <c r="C5" s="29">
        <v>14</v>
      </c>
      <c r="D5" s="29">
        <v>15</v>
      </c>
      <c r="E5" s="29">
        <v>23</v>
      </c>
      <c r="F5" s="40">
        <v>96</v>
      </c>
      <c r="G5" s="31"/>
      <c r="H5" s="30"/>
      <c r="I5" s="32"/>
    </row>
    <row r="6" spans="1:12" s="1" customFormat="1" ht="24.95" customHeight="1" x14ac:dyDescent="0.25">
      <c r="A6" s="17" t="s">
        <v>35</v>
      </c>
      <c r="B6" s="95">
        <f>SUM(B4:B5)</f>
        <v>148</v>
      </c>
      <c r="C6" s="52">
        <f t="shared" ref="C6:E6" si="0">SUM(C4:C5)</f>
        <v>218</v>
      </c>
      <c r="D6" s="52">
        <f t="shared" si="0"/>
        <v>360</v>
      </c>
      <c r="E6" s="52">
        <f t="shared" si="0"/>
        <v>483</v>
      </c>
      <c r="F6" s="35">
        <f>SUM(F4:F5)</f>
        <v>96</v>
      </c>
      <c r="G6" s="94">
        <f>SUM(B6:F6)</f>
        <v>1305</v>
      </c>
      <c r="H6" s="44">
        <f>H4</f>
        <v>160</v>
      </c>
      <c r="I6" s="45">
        <f>SUM(G6:H6)</f>
        <v>1465</v>
      </c>
    </row>
    <row r="7" spans="1:12" ht="24.95" customHeight="1" thickBot="1" x14ac:dyDescent="0.3">
      <c r="A7" s="57" t="s">
        <v>36</v>
      </c>
      <c r="B7" s="58"/>
      <c r="C7" s="58"/>
      <c r="D7" s="58">
        <v>27</v>
      </c>
      <c r="E7" s="19">
        <v>47</v>
      </c>
      <c r="F7" s="62">
        <v>130</v>
      </c>
      <c r="G7" s="59"/>
      <c r="H7" s="60"/>
      <c r="I7" s="61"/>
    </row>
    <row r="8" spans="1:12" s="1" customFormat="1" ht="24.95" customHeight="1" thickBot="1" x14ac:dyDescent="0.3">
      <c r="A8" s="11" t="s">
        <v>35</v>
      </c>
      <c r="B8" s="21">
        <f>SUM(B6:B7)</f>
        <v>148</v>
      </c>
      <c r="C8" s="21">
        <f t="shared" ref="C8:F8" si="1">SUM(C6:C7)</f>
        <v>218</v>
      </c>
      <c r="D8" s="21">
        <f t="shared" si="1"/>
        <v>387</v>
      </c>
      <c r="E8" s="21">
        <f t="shared" si="1"/>
        <v>530</v>
      </c>
      <c r="F8" s="21">
        <f t="shared" si="1"/>
        <v>226</v>
      </c>
      <c r="G8" s="22">
        <f>SUM(B8:F8)</f>
        <v>1509</v>
      </c>
      <c r="H8" s="23">
        <f>H4</f>
        <v>160</v>
      </c>
      <c r="I8" s="24">
        <f>SUM(G8:H8)</f>
        <v>1669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hyperlinks>
    <hyperlink ref="A2" location="HOME!A1" display="HOME" xr:uid="{BF15CA42-69F4-4C77-8057-53728A9300AA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2DEC5-610B-4A09-A3BE-404D2956F6DD}">
  <sheetPr>
    <tabColor theme="9" tint="-0.499984740745262"/>
  </sheetPr>
  <dimension ref="A1:L11"/>
  <sheetViews>
    <sheetView zoomScaleNormal="100" workbookViewId="0">
      <selection activeCell="F8" sqref="F8"/>
    </sheetView>
  </sheetViews>
  <sheetFormatPr defaultRowHeight="15" x14ac:dyDescent="0.25"/>
  <cols>
    <col min="1" max="9" width="15.5703125" customWidth="1"/>
    <col min="11" max="11" width="15.5703125" bestFit="1" customWidth="1"/>
  </cols>
  <sheetData>
    <row r="1" spans="1:12" ht="23.25" x14ac:dyDescent="0.35">
      <c r="A1" s="128" t="s">
        <v>104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45.75" thickBot="1" x14ac:dyDescent="0.3">
      <c r="A3" s="9" t="s">
        <v>2</v>
      </c>
      <c r="B3" s="50" t="s">
        <v>100</v>
      </c>
      <c r="C3" s="41" t="s">
        <v>101</v>
      </c>
      <c r="D3" s="41" t="s">
        <v>102</v>
      </c>
      <c r="E3" s="41" t="s">
        <v>103</v>
      </c>
      <c r="F3" s="3" t="s">
        <v>28</v>
      </c>
      <c r="G3" s="6" t="s">
        <v>29</v>
      </c>
      <c r="H3" s="4" t="s">
        <v>30</v>
      </c>
      <c r="I3" s="7" t="s">
        <v>31</v>
      </c>
    </row>
    <row r="4" spans="1:12" s="1" customFormat="1" ht="24.95" customHeight="1" x14ac:dyDescent="0.25">
      <c r="A4" s="10" t="s">
        <v>32</v>
      </c>
      <c r="B4" s="42">
        <v>165</v>
      </c>
      <c r="C4" s="43">
        <v>207</v>
      </c>
      <c r="D4" s="43">
        <v>518</v>
      </c>
      <c r="E4" s="66">
        <v>640</v>
      </c>
      <c r="F4" s="66"/>
      <c r="G4" s="94">
        <f>SUM(B4:F4)</f>
        <v>1530</v>
      </c>
      <c r="H4" s="44">
        <v>112</v>
      </c>
      <c r="I4" s="45">
        <f>SUM(G4:H4)</f>
        <v>1642</v>
      </c>
      <c r="K4" s="1" t="s">
        <v>33</v>
      </c>
      <c r="L4" s="93">
        <f>G4/2</f>
        <v>765</v>
      </c>
    </row>
    <row r="5" spans="1:12" ht="24.95" customHeight="1" x14ac:dyDescent="0.25">
      <c r="A5" s="20" t="s">
        <v>34</v>
      </c>
      <c r="B5" s="63"/>
      <c r="C5" s="29">
        <v>18</v>
      </c>
      <c r="D5" s="29">
        <v>31</v>
      </c>
      <c r="E5" s="29">
        <v>27</v>
      </c>
      <c r="F5" s="40">
        <v>89</v>
      </c>
      <c r="G5" s="31"/>
      <c r="H5" s="30"/>
      <c r="I5" s="32"/>
    </row>
    <row r="6" spans="1:12" s="1" customFormat="1" ht="24.95" customHeight="1" x14ac:dyDescent="0.25">
      <c r="A6" s="17" t="s">
        <v>35</v>
      </c>
      <c r="B6" s="95">
        <f>SUM(B4:B5)</f>
        <v>165</v>
      </c>
      <c r="C6" s="52">
        <f t="shared" ref="C6:E6" si="0">SUM(C4:C5)</f>
        <v>225</v>
      </c>
      <c r="D6" s="52">
        <f t="shared" si="0"/>
        <v>549</v>
      </c>
      <c r="E6" s="52">
        <f t="shared" si="0"/>
        <v>667</v>
      </c>
      <c r="F6" s="35">
        <f>SUM(F4:F5)</f>
        <v>89</v>
      </c>
      <c r="G6" s="94">
        <f>SUM(B6:F6)</f>
        <v>1695</v>
      </c>
      <c r="H6" s="44">
        <f>H4</f>
        <v>112</v>
      </c>
      <c r="I6" s="45">
        <f>SUM(G6:H6)</f>
        <v>1807</v>
      </c>
    </row>
    <row r="7" spans="1:12" ht="24.95" customHeight="1" thickBot="1" x14ac:dyDescent="0.3">
      <c r="A7" s="57" t="s">
        <v>36</v>
      </c>
      <c r="B7" s="58"/>
      <c r="C7" s="58"/>
      <c r="D7" s="58">
        <v>45</v>
      </c>
      <c r="E7" s="19">
        <v>50</v>
      </c>
      <c r="F7" s="62">
        <v>112</v>
      </c>
      <c r="G7" s="59"/>
      <c r="H7" s="60"/>
      <c r="I7" s="61"/>
    </row>
    <row r="8" spans="1:12" s="1" customFormat="1" ht="24.95" customHeight="1" thickBot="1" x14ac:dyDescent="0.3">
      <c r="A8" s="11" t="s">
        <v>35</v>
      </c>
      <c r="B8" s="21">
        <f>SUM(B6:B7)</f>
        <v>165</v>
      </c>
      <c r="C8" s="21">
        <f t="shared" ref="C8:F8" si="1">SUM(C6:C7)</f>
        <v>225</v>
      </c>
      <c r="D8" s="21">
        <f t="shared" si="1"/>
        <v>594</v>
      </c>
      <c r="E8" s="21">
        <f t="shared" si="1"/>
        <v>717</v>
      </c>
      <c r="F8" s="21">
        <f t="shared" si="1"/>
        <v>201</v>
      </c>
      <c r="G8" s="22">
        <f>SUM(B8:F8)</f>
        <v>1902</v>
      </c>
      <c r="H8" s="23">
        <f>H4</f>
        <v>112</v>
      </c>
      <c r="I8" s="24">
        <f>SUM(G8:H8)</f>
        <v>2014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hyperlinks>
    <hyperlink ref="A2" location="HOME!A1" display="HOME" xr:uid="{00411470-A986-467C-820D-B881FA792075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A085F-F9FE-4263-B4A1-AC9FC00C1CDD}">
  <sheetPr>
    <tabColor theme="9" tint="-0.499984740745262"/>
  </sheetPr>
  <dimension ref="A1:L11"/>
  <sheetViews>
    <sheetView zoomScaleNormal="100" workbookViewId="0">
      <selection activeCell="F8" sqref="F8"/>
    </sheetView>
  </sheetViews>
  <sheetFormatPr defaultRowHeight="15" x14ac:dyDescent="0.25"/>
  <cols>
    <col min="1" max="9" width="15.5703125" customWidth="1"/>
    <col min="11" max="11" width="17" bestFit="1" customWidth="1"/>
  </cols>
  <sheetData>
    <row r="1" spans="1:12" ht="23.25" x14ac:dyDescent="0.35">
      <c r="A1" s="128" t="s">
        <v>105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45.75" thickBot="1" x14ac:dyDescent="0.3">
      <c r="A3" s="9" t="s">
        <v>2</v>
      </c>
      <c r="B3" s="50" t="s">
        <v>100</v>
      </c>
      <c r="C3" s="41" t="s">
        <v>101</v>
      </c>
      <c r="D3" s="41" t="s">
        <v>102</v>
      </c>
      <c r="E3" s="41" t="s">
        <v>103</v>
      </c>
      <c r="F3" s="3" t="s">
        <v>28</v>
      </c>
      <c r="G3" s="6" t="s">
        <v>29</v>
      </c>
      <c r="H3" s="4" t="s">
        <v>30</v>
      </c>
      <c r="I3" s="7" t="s">
        <v>31</v>
      </c>
    </row>
    <row r="4" spans="1:12" s="1" customFormat="1" ht="24.95" customHeight="1" x14ac:dyDescent="0.25">
      <c r="A4" s="10" t="s">
        <v>32</v>
      </c>
      <c r="B4" s="42">
        <v>27</v>
      </c>
      <c r="C4" s="43">
        <v>41</v>
      </c>
      <c r="D4" s="43">
        <v>104</v>
      </c>
      <c r="E4" s="66">
        <v>80</v>
      </c>
      <c r="F4" s="66"/>
      <c r="G4" s="94">
        <f>SUM(B4:F4)</f>
        <v>252</v>
      </c>
      <c r="H4" s="44">
        <v>59</v>
      </c>
      <c r="I4" s="45">
        <f>SUM(G4:H4)</f>
        <v>311</v>
      </c>
      <c r="K4" s="1" t="s">
        <v>33</v>
      </c>
      <c r="L4" s="93">
        <f>G4/2</f>
        <v>126</v>
      </c>
    </row>
    <row r="5" spans="1:12" ht="24.95" customHeight="1" x14ac:dyDescent="0.25">
      <c r="A5" s="20" t="s">
        <v>34</v>
      </c>
      <c r="B5" s="63"/>
      <c r="C5" s="29">
        <v>5</v>
      </c>
      <c r="D5" s="29">
        <v>5</v>
      </c>
      <c r="E5" s="29">
        <v>2</v>
      </c>
      <c r="F5" s="40">
        <v>15</v>
      </c>
      <c r="G5" s="31"/>
      <c r="H5" s="30"/>
      <c r="I5" s="32"/>
    </row>
    <row r="6" spans="1:12" s="1" customFormat="1" ht="24.95" customHeight="1" x14ac:dyDescent="0.25">
      <c r="A6" s="17" t="s">
        <v>35</v>
      </c>
      <c r="B6" s="95">
        <f>SUM(B4:B5)</f>
        <v>27</v>
      </c>
      <c r="C6" s="52">
        <f t="shared" ref="C6:E6" si="0">SUM(C4:C5)</f>
        <v>46</v>
      </c>
      <c r="D6" s="52">
        <f t="shared" si="0"/>
        <v>109</v>
      </c>
      <c r="E6" s="52">
        <f t="shared" si="0"/>
        <v>82</v>
      </c>
      <c r="F6" s="35">
        <f>SUM(F4:F5)</f>
        <v>15</v>
      </c>
      <c r="G6" s="94">
        <f>SUM(B6:F6)</f>
        <v>279</v>
      </c>
      <c r="H6" s="44">
        <f>H4</f>
        <v>59</v>
      </c>
      <c r="I6" s="45">
        <f>SUM(G6:H6)</f>
        <v>338</v>
      </c>
    </row>
    <row r="7" spans="1:12" ht="24.95" customHeight="1" thickBot="1" x14ac:dyDescent="0.3">
      <c r="A7" s="57" t="s">
        <v>36</v>
      </c>
      <c r="B7" s="58"/>
      <c r="C7" s="58"/>
      <c r="D7" s="58">
        <v>5</v>
      </c>
      <c r="E7" s="19">
        <v>6</v>
      </c>
      <c r="F7" s="62">
        <v>30</v>
      </c>
      <c r="G7" s="59"/>
      <c r="H7" s="60"/>
      <c r="I7" s="61"/>
    </row>
    <row r="8" spans="1:12" s="1" customFormat="1" ht="24.95" customHeight="1" thickBot="1" x14ac:dyDescent="0.3">
      <c r="A8" s="11" t="s">
        <v>35</v>
      </c>
      <c r="B8" s="21">
        <f>SUM(B6:B7)</f>
        <v>27</v>
      </c>
      <c r="C8" s="21">
        <f t="shared" ref="C8:F8" si="1">SUM(C6:C7)</f>
        <v>46</v>
      </c>
      <c r="D8" s="21">
        <f t="shared" si="1"/>
        <v>114</v>
      </c>
      <c r="E8" s="21">
        <f t="shared" si="1"/>
        <v>88</v>
      </c>
      <c r="F8" s="21">
        <f t="shared" si="1"/>
        <v>45</v>
      </c>
      <c r="G8" s="22">
        <f>SUM(B8:F8)</f>
        <v>320</v>
      </c>
      <c r="H8" s="23">
        <f>H4</f>
        <v>59</v>
      </c>
      <c r="I8" s="24">
        <f>SUM(G8:H8)</f>
        <v>379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hyperlinks>
    <hyperlink ref="A2" location="HOME!A1" display="HOME" xr:uid="{19BCBE86-3ACC-49CA-9145-132162889F98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9945C-5BA7-44D0-81CE-B7895FE375D0}">
  <sheetPr>
    <tabColor theme="9" tint="-0.499984740745262"/>
  </sheetPr>
  <dimension ref="A1:L11"/>
  <sheetViews>
    <sheetView zoomScaleNormal="100" workbookViewId="0">
      <selection activeCell="G4" sqref="G4"/>
    </sheetView>
  </sheetViews>
  <sheetFormatPr defaultRowHeight="15" x14ac:dyDescent="0.25"/>
  <cols>
    <col min="1" max="9" width="15.5703125" customWidth="1"/>
    <col min="11" max="11" width="17" bestFit="1" customWidth="1"/>
  </cols>
  <sheetData>
    <row r="1" spans="1:12" ht="23.25" x14ac:dyDescent="0.35">
      <c r="A1" s="128" t="s">
        <v>106</v>
      </c>
      <c r="B1" s="128"/>
      <c r="C1" s="128"/>
      <c r="D1" s="128"/>
      <c r="E1" s="128"/>
      <c r="F1" s="128"/>
      <c r="G1" s="128"/>
      <c r="H1" s="128"/>
      <c r="I1" s="128"/>
    </row>
    <row r="2" spans="1:12" ht="15.75" thickBot="1" x14ac:dyDescent="0.3">
      <c r="A2" s="81" t="s">
        <v>22</v>
      </c>
    </row>
    <row r="3" spans="1:12" ht="45.75" thickBot="1" x14ac:dyDescent="0.3">
      <c r="A3" s="9" t="s">
        <v>2</v>
      </c>
      <c r="B3" s="50" t="s">
        <v>100</v>
      </c>
      <c r="C3" s="41" t="s">
        <v>101</v>
      </c>
      <c r="D3" s="41" t="s">
        <v>102</v>
      </c>
      <c r="E3" s="41" t="s">
        <v>103</v>
      </c>
      <c r="F3" s="3" t="s">
        <v>28</v>
      </c>
      <c r="G3" s="6" t="s">
        <v>29</v>
      </c>
      <c r="H3" s="4" t="s">
        <v>30</v>
      </c>
      <c r="I3" s="7" t="s">
        <v>31</v>
      </c>
    </row>
    <row r="4" spans="1:12" ht="24.95" customHeight="1" x14ac:dyDescent="0.25">
      <c r="A4" s="83" t="s">
        <v>32</v>
      </c>
      <c r="B4" s="25">
        <f>'Environment Officer - OAK'!B4+'Environment Officer - REID'!B4+'Environment Officer - MOBILE'!B4</f>
        <v>340</v>
      </c>
      <c r="C4" s="25">
        <f>'Environment Officer - OAK'!C4+'Environment Officer - REID'!C4+'Environment Officer - MOBILE'!C4</f>
        <v>452</v>
      </c>
      <c r="D4" s="25">
        <f>'Environment Officer - OAK'!D4+'Environment Officer - REID'!D4+'Environment Officer - MOBILE'!D4</f>
        <v>967</v>
      </c>
      <c r="E4" s="25">
        <f>'Environment Officer - OAK'!E4+'Environment Officer - REID'!E4+'Environment Officer - MOBILE'!E4</f>
        <v>1180</v>
      </c>
      <c r="F4" s="25">
        <f>'Environment Officer - OAK'!F4+'Environment Officer - REID'!F4+'Environment Officer - MOBILE'!F4</f>
        <v>0</v>
      </c>
      <c r="G4" s="56">
        <f>SUM(B4:F4)</f>
        <v>2939</v>
      </c>
      <c r="H4" s="55">
        <f>'Environment Officer - OAK'!H4+'Environment Officer - REID'!H4+'Environment Officer - MOBILE'!H4</f>
        <v>331</v>
      </c>
      <c r="I4" s="71">
        <f>SUM(G4:H4)</f>
        <v>3270</v>
      </c>
      <c r="K4" s="1" t="s">
        <v>33</v>
      </c>
      <c r="L4" s="16">
        <f>G4/2</f>
        <v>1469.5</v>
      </c>
    </row>
    <row r="5" spans="1:12" ht="24.95" customHeight="1" x14ac:dyDescent="0.25">
      <c r="A5" s="20" t="s">
        <v>34</v>
      </c>
      <c r="B5" s="25">
        <f>'Environment Officer - OAK'!B5+'Environment Officer - REID'!B5+'Environment Officer - MOBILE'!B5</f>
        <v>0</v>
      </c>
      <c r="C5" s="25">
        <f>'Environment Officer - OAK'!C5+'Environment Officer - REID'!C5+'Environment Officer - MOBILE'!C5</f>
        <v>37</v>
      </c>
      <c r="D5" s="25">
        <f>'Environment Officer - OAK'!D5+'Environment Officer - REID'!D5+'Environment Officer - MOBILE'!D5</f>
        <v>51</v>
      </c>
      <c r="E5" s="25">
        <f>'Environment Officer - OAK'!E5+'Environment Officer - REID'!E5+'Environment Officer - MOBILE'!E5</f>
        <v>52</v>
      </c>
      <c r="F5" s="25">
        <f>'Environment Officer - OAK'!F5+'Environment Officer - REID'!F5+'Environment Officer - MOBILE'!F5</f>
        <v>200</v>
      </c>
      <c r="G5" s="31">
        <f>SUM(B5:F5)</f>
        <v>340</v>
      </c>
      <c r="H5" s="30"/>
      <c r="I5" s="70">
        <f t="shared" ref="I5:I8" si="0">SUM(G5:H5)</f>
        <v>340</v>
      </c>
    </row>
    <row r="6" spans="1:12" ht="24.95" customHeight="1" x14ac:dyDescent="0.25">
      <c r="A6" s="17" t="s">
        <v>35</v>
      </c>
      <c r="B6" s="25">
        <f>'Environment Officer - OAK'!B6+'Environment Officer - REID'!B6+'Environment Officer - MOBILE'!B6</f>
        <v>340</v>
      </c>
      <c r="C6" s="25">
        <f>'Environment Officer - OAK'!C6+'Environment Officer - REID'!C6+'Environment Officer - MOBILE'!C6</f>
        <v>489</v>
      </c>
      <c r="D6" s="25">
        <f>'Environment Officer - OAK'!D6+'Environment Officer - REID'!D6+'Environment Officer - MOBILE'!D6</f>
        <v>1018</v>
      </c>
      <c r="E6" s="25">
        <f>'Environment Officer - OAK'!E6+'Environment Officer - REID'!E6+'Environment Officer - MOBILE'!E6</f>
        <v>1232</v>
      </c>
      <c r="F6" s="25">
        <f>'Environment Officer - OAK'!F6+'Environment Officer - REID'!F6+'Environment Officer - MOBILE'!F6</f>
        <v>200</v>
      </c>
      <c r="G6" s="31">
        <f t="shared" ref="G6:G7" si="1">SUM(B6:F6)</f>
        <v>3279</v>
      </c>
      <c r="H6" s="30">
        <f>H4</f>
        <v>331</v>
      </c>
      <c r="I6" s="70">
        <f t="shared" si="0"/>
        <v>3610</v>
      </c>
    </row>
    <row r="7" spans="1:12" ht="24.95" customHeight="1" thickBot="1" x14ac:dyDescent="0.3">
      <c r="A7" s="86" t="s">
        <v>36</v>
      </c>
      <c r="B7" s="25">
        <f>'Environment Officer - OAK'!B7+'Environment Officer - REID'!B7+'Environment Officer - MOBILE'!B7</f>
        <v>0</v>
      </c>
      <c r="C7" s="25">
        <f>'Environment Officer - OAK'!C7+'Environment Officer - REID'!C7+'Environment Officer - MOBILE'!C7</f>
        <v>0</v>
      </c>
      <c r="D7" s="25">
        <f>'Environment Officer - OAK'!D7+'Environment Officer - REID'!D7+'Environment Officer - MOBILE'!D7</f>
        <v>77</v>
      </c>
      <c r="E7" s="25">
        <f>'Environment Officer - OAK'!E7+'Environment Officer - REID'!E7+'Environment Officer - MOBILE'!E7</f>
        <v>103</v>
      </c>
      <c r="F7" s="25">
        <f>'Environment Officer - OAK'!F7+'Environment Officer - REID'!F7+'Environment Officer - MOBILE'!F7</f>
        <v>272</v>
      </c>
      <c r="G7" s="87">
        <f t="shared" si="1"/>
        <v>452</v>
      </c>
      <c r="H7" s="62"/>
      <c r="I7" s="70">
        <f t="shared" si="0"/>
        <v>452</v>
      </c>
    </row>
    <row r="8" spans="1:12" ht="24.95" customHeight="1" thickBot="1" x14ac:dyDescent="0.3">
      <c r="A8" s="121" t="s">
        <v>35</v>
      </c>
      <c r="B8" s="12">
        <f>SUM(B6:B7)</f>
        <v>340</v>
      </c>
      <c r="C8" s="12">
        <f t="shared" ref="C8:F8" si="2">SUM(C6:C7)</f>
        <v>489</v>
      </c>
      <c r="D8" s="12">
        <f t="shared" si="2"/>
        <v>1095</v>
      </c>
      <c r="E8" s="12">
        <f t="shared" si="2"/>
        <v>1335</v>
      </c>
      <c r="F8" s="12">
        <f t="shared" si="2"/>
        <v>472</v>
      </c>
      <c r="G8" s="13">
        <f>SUM(B8:F8)</f>
        <v>3731</v>
      </c>
      <c r="H8" s="14">
        <f>H4</f>
        <v>331</v>
      </c>
      <c r="I8" s="18">
        <f t="shared" si="0"/>
        <v>4062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hyperlinks>
    <hyperlink ref="A2" location="HOME!A1" display="HOME" xr:uid="{66CC67D3-CB10-4965-B614-F378DE154761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C3EA2-22CF-4AF7-98AB-77DB91A60C78}">
  <sheetPr>
    <tabColor theme="7" tint="-0.249977111117893"/>
  </sheetPr>
  <dimension ref="A1:K9"/>
  <sheetViews>
    <sheetView zoomScaleNormal="100" workbookViewId="0">
      <selection activeCell="G9" sqref="G9"/>
    </sheetView>
  </sheetViews>
  <sheetFormatPr defaultRowHeight="15" x14ac:dyDescent="0.25"/>
  <cols>
    <col min="1" max="9" width="15.5703125" customWidth="1"/>
    <col min="10" max="11" width="17" bestFit="1" customWidth="1"/>
  </cols>
  <sheetData>
    <row r="1" spans="1:11" ht="23.25" x14ac:dyDescent="0.35">
      <c r="A1" s="128" t="s">
        <v>107</v>
      </c>
      <c r="B1" s="128"/>
      <c r="C1" s="128"/>
      <c r="D1" s="128"/>
      <c r="E1" s="128"/>
      <c r="F1" s="128"/>
      <c r="G1" s="128"/>
      <c r="H1" s="128"/>
      <c r="I1" s="128"/>
    </row>
    <row r="2" spans="1:11" ht="15.75" thickBot="1" x14ac:dyDescent="0.3">
      <c r="A2" s="81" t="s">
        <v>22</v>
      </c>
    </row>
    <row r="3" spans="1:11" ht="45.75" thickBot="1" x14ac:dyDescent="0.3">
      <c r="A3" s="9" t="s">
        <v>2</v>
      </c>
      <c r="B3" s="50" t="s">
        <v>108</v>
      </c>
      <c r="C3" s="41" t="s">
        <v>109</v>
      </c>
      <c r="D3" s="41" t="s">
        <v>110</v>
      </c>
      <c r="E3" s="3" t="s">
        <v>28</v>
      </c>
      <c r="F3" s="6" t="s">
        <v>29</v>
      </c>
      <c r="G3" s="4" t="s">
        <v>30</v>
      </c>
      <c r="H3" s="7" t="s">
        <v>31</v>
      </c>
    </row>
    <row r="4" spans="1:11" ht="24.95" customHeight="1" x14ac:dyDescent="0.25">
      <c r="A4" s="10" t="s">
        <v>32</v>
      </c>
      <c r="B4" s="25">
        <v>326</v>
      </c>
      <c r="C4" s="26">
        <v>78</v>
      </c>
      <c r="D4" s="26">
        <v>89</v>
      </c>
      <c r="E4" s="39"/>
      <c r="F4" s="28">
        <f>SUM(B4:E4)</f>
        <v>493</v>
      </c>
      <c r="G4" s="27">
        <v>46</v>
      </c>
      <c r="H4" s="96">
        <f>SUM(F4:G4)</f>
        <v>539</v>
      </c>
      <c r="J4" s="1" t="s">
        <v>33</v>
      </c>
      <c r="K4" s="16">
        <f>F4/2</f>
        <v>246.5</v>
      </c>
    </row>
    <row r="5" spans="1:11" ht="24.95" customHeight="1" thickBot="1" x14ac:dyDescent="0.3">
      <c r="A5" s="20" t="s">
        <v>34</v>
      </c>
      <c r="B5" s="63"/>
      <c r="C5" s="29"/>
      <c r="D5" s="29"/>
      <c r="E5" s="40"/>
      <c r="F5" s="31"/>
      <c r="G5" s="30"/>
      <c r="H5" s="32"/>
    </row>
    <row r="6" spans="1:11" ht="24.95" customHeight="1" thickBot="1" x14ac:dyDescent="0.3">
      <c r="A6" s="11" t="s">
        <v>35</v>
      </c>
      <c r="B6" s="21">
        <f>SUM(B4:B5)</f>
        <v>326</v>
      </c>
      <c r="C6" s="21">
        <f t="shared" ref="C6:E6" si="0">SUM(C4:C5)</f>
        <v>78</v>
      </c>
      <c r="D6" s="21">
        <f t="shared" si="0"/>
        <v>89</v>
      </c>
      <c r="E6" s="21">
        <f t="shared" si="0"/>
        <v>0</v>
      </c>
      <c r="F6" s="22">
        <f>SUM(B6:E6)</f>
        <v>493</v>
      </c>
      <c r="G6" s="23">
        <f>G4</f>
        <v>46</v>
      </c>
      <c r="H6" s="24">
        <f>SUM(F6:G6)</f>
        <v>539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I1"/>
  </mergeCells>
  <hyperlinks>
    <hyperlink ref="A2" location="HOME!A1" display="HOME" xr:uid="{58E3CC61-C9EA-4C99-8101-0BE6C268BBA6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CF2F4-944B-476F-A0C3-58365ABA66C0}">
  <sheetPr>
    <tabColor theme="7" tint="-0.249977111117893"/>
  </sheetPr>
  <dimension ref="A1:K9"/>
  <sheetViews>
    <sheetView zoomScaleNormal="100" workbookViewId="0">
      <selection activeCell="F4" sqref="F4"/>
    </sheetView>
  </sheetViews>
  <sheetFormatPr defaultRowHeight="15" x14ac:dyDescent="0.25"/>
  <cols>
    <col min="1" max="9" width="15.5703125" customWidth="1"/>
    <col min="10" max="10" width="17" bestFit="1" customWidth="1"/>
    <col min="11" max="11" width="15.5703125" bestFit="1" customWidth="1"/>
  </cols>
  <sheetData>
    <row r="1" spans="1:11" ht="23.25" x14ac:dyDescent="0.35">
      <c r="A1" s="128" t="s">
        <v>111</v>
      </c>
      <c r="B1" s="128"/>
      <c r="C1" s="128"/>
      <c r="D1" s="128"/>
      <c r="E1" s="128"/>
      <c r="F1" s="128"/>
      <c r="G1" s="128"/>
      <c r="H1" s="128"/>
      <c r="I1" s="128"/>
    </row>
    <row r="2" spans="1:11" ht="15.75" thickBot="1" x14ac:dyDescent="0.3">
      <c r="A2" s="81" t="s">
        <v>22</v>
      </c>
    </row>
    <row r="3" spans="1:11" ht="45.75" thickBot="1" x14ac:dyDescent="0.3">
      <c r="A3" s="9" t="s">
        <v>2</v>
      </c>
      <c r="B3" s="50" t="s">
        <v>108</v>
      </c>
      <c r="C3" s="41" t="s">
        <v>109</v>
      </c>
      <c r="D3" s="41" t="s">
        <v>110</v>
      </c>
      <c r="E3" s="3" t="s">
        <v>28</v>
      </c>
      <c r="F3" s="6" t="s">
        <v>29</v>
      </c>
      <c r="G3" s="4" t="s">
        <v>30</v>
      </c>
      <c r="H3" s="7" t="s">
        <v>31</v>
      </c>
    </row>
    <row r="4" spans="1:11" ht="24.95" customHeight="1" x14ac:dyDescent="0.25">
      <c r="A4" s="10" t="s">
        <v>32</v>
      </c>
      <c r="B4" s="25">
        <v>348</v>
      </c>
      <c r="C4" s="26">
        <v>100</v>
      </c>
      <c r="D4" s="26">
        <v>84</v>
      </c>
      <c r="E4" s="39"/>
      <c r="F4" s="28">
        <f>SUM(B4:E4)</f>
        <v>532</v>
      </c>
      <c r="G4" s="27">
        <v>43</v>
      </c>
      <c r="H4" s="96">
        <f>SUM(F4:G4)</f>
        <v>575</v>
      </c>
      <c r="J4" s="1" t="s">
        <v>33</v>
      </c>
      <c r="K4" s="16">
        <f>F4/2</f>
        <v>266</v>
      </c>
    </row>
    <row r="5" spans="1:11" ht="24.95" customHeight="1" thickBot="1" x14ac:dyDescent="0.3">
      <c r="A5" s="20" t="s">
        <v>34</v>
      </c>
      <c r="B5" s="63"/>
      <c r="C5" s="29"/>
      <c r="D5" s="29"/>
      <c r="E5" s="40"/>
      <c r="F5" s="31"/>
      <c r="G5" s="30"/>
      <c r="H5" s="32"/>
    </row>
    <row r="6" spans="1:11" ht="24.95" customHeight="1" thickBot="1" x14ac:dyDescent="0.3">
      <c r="A6" s="11" t="s">
        <v>35</v>
      </c>
      <c r="B6" s="21">
        <f>SUM(B4:B5)</f>
        <v>348</v>
      </c>
      <c r="C6" s="21">
        <f t="shared" ref="C6:E6" si="0">SUM(C4:C5)</f>
        <v>100</v>
      </c>
      <c r="D6" s="21">
        <f t="shared" si="0"/>
        <v>84</v>
      </c>
      <c r="E6" s="21">
        <f t="shared" si="0"/>
        <v>0</v>
      </c>
      <c r="F6" s="22">
        <f>SUM(B6:E6)</f>
        <v>532</v>
      </c>
      <c r="G6" s="23">
        <f>G4</f>
        <v>43</v>
      </c>
      <c r="H6" s="24">
        <f>SUM(F6:G6)</f>
        <v>575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I1"/>
  </mergeCells>
  <hyperlinks>
    <hyperlink ref="A2" location="HOME!A1" display="HOME" xr:uid="{1E03AB12-B67C-44E1-AC97-1F158B83A306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5C44C-98EF-4FF5-AD5A-9932738337E1}">
  <sheetPr>
    <tabColor theme="7" tint="-0.249977111117893"/>
  </sheetPr>
  <dimension ref="A1:K9"/>
  <sheetViews>
    <sheetView zoomScaleNormal="100" workbookViewId="0">
      <selection activeCell="H4" sqref="H4"/>
    </sheetView>
  </sheetViews>
  <sheetFormatPr defaultRowHeight="15" x14ac:dyDescent="0.25"/>
  <cols>
    <col min="1" max="9" width="15.5703125" customWidth="1"/>
    <col min="10" max="11" width="17" bestFit="1" customWidth="1"/>
  </cols>
  <sheetData>
    <row r="1" spans="1:11" ht="23.25" x14ac:dyDescent="0.35">
      <c r="A1" s="128" t="s">
        <v>112</v>
      </c>
      <c r="B1" s="128"/>
      <c r="C1" s="128"/>
      <c r="D1" s="128"/>
      <c r="E1" s="128"/>
      <c r="F1" s="128"/>
      <c r="G1" s="128"/>
      <c r="H1" s="128"/>
      <c r="I1" s="128"/>
    </row>
    <row r="2" spans="1:11" ht="15.75" thickBot="1" x14ac:dyDescent="0.3">
      <c r="A2" s="81" t="s">
        <v>22</v>
      </c>
    </row>
    <row r="3" spans="1:11" ht="45.75" thickBot="1" x14ac:dyDescent="0.3">
      <c r="A3" s="9" t="s">
        <v>2</v>
      </c>
      <c r="B3" s="50" t="s">
        <v>108</v>
      </c>
      <c r="C3" s="41" t="s">
        <v>109</v>
      </c>
      <c r="D3" s="41" t="s">
        <v>110</v>
      </c>
      <c r="E3" s="3" t="s">
        <v>28</v>
      </c>
      <c r="F3" s="6" t="s">
        <v>29</v>
      </c>
      <c r="G3" s="4" t="s">
        <v>30</v>
      </c>
      <c r="H3" s="7" t="s">
        <v>31</v>
      </c>
    </row>
    <row r="4" spans="1:11" ht="24.95" customHeight="1" x14ac:dyDescent="0.25">
      <c r="A4" s="10" t="s">
        <v>32</v>
      </c>
      <c r="B4" s="25">
        <v>54</v>
      </c>
      <c r="C4" s="26">
        <v>30</v>
      </c>
      <c r="D4" s="26">
        <v>22</v>
      </c>
      <c r="E4" s="39"/>
      <c r="F4" s="28">
        <f>SUM(B4:E4)</f>
        <v>106</v>
      </c>
      <c r="G4" s="27">
        <v>18</v>
      </c>
      <c r="H4" s="96">
        <f>SUM(F4:G4)</f>
        <v>124</v>
      </c>
      <c r="J4" s="1" t="s">
        <v>33</v>
      </c>
      <c r="K4" s="16">
        <f>F4/2</f>
        <v>53</v>
      </c>
    </row>
    <row r="5" spans="1:11" ht="24.95" customHeight="1" thickBot="1" x14ac:dyDescent="0.3">
      <c r="A5" s="20" t="s">
        <v>34</v>
      </c>
      <c r="B5" s="63"/>
      <c r="C5" s="29"/>
      <c r="D5" s="29"/>
      <c r="E5" s="40"/>
      <c r="F5" s="31"/>
      <c r="G5" s="30"/>
      <c r="H5" s="32"/>
    </row>
    <row r="6" spans="1:11" ht="24.95" customHeight="1" thickBot="1" x14ac:dyDescent="0.3">
      <c r="A6" s="11" t="s">
        <v>35</v>
      </c>
      <c r="B6" s="21">
        <f>SUM(B4:B5)</f>
        <v>54</v>
      </c>
      <c r="C6" s="21">
        <f t="shared" ref="C6:E6" si="0">SUM(C4:C5)</f>
        <v>30</v>
      </c>
      <c r="D6" s="21">
        <f t="shared" si="0"/>
        <v>22</v>
      </c>
      <c r="E6" s="21">
        <f t="shared" si="0"/>
        <v>0</v>
      </c>
      <c r="F6" s="22">
        <f>SUM(B6:E6)</f>
        <v>106</v>
      </c>
      <c r="G6" s="23">
        <f>G4</f>
        <v>18</v>
      </c>
      <c r="H6" s="24">
        <f>SUM(F6:G6)</f>
        <v>124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I1"/>
  </mergeCells>
  <hyperlinks>
    <hyperlink ref="A2" location="HOME!A1" display="HOME" xr:uid="{66CDDFFC-6674-42A3-8CD7-53DCF2A4ACD1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77DAB-E78A-4D25-B2EE-06E8907F970E}">
  <sheetPr>
    <tabColor theme="7" tint="-0.249977111117893"/>
  </sheetPr>
  <dimension ref="A1:L9"/>
  <sheetViews>
    <sheetView zoomScaleNormal="100" workbookViewId="0">
      <selection activeCell="L5" sqref="L5"/>
    </sheetView>
  </sheetViews>
  <sheetFormatPr defaultRowHeight="15" x14ac:dyDescent="0.25"/>
  <cols>
    <col min="1" max="9" width="15.5703125" customWidth="1"/>
    <col min="11" max="11" width="17" bestFit="1" customWidth="1"/>
  </cols>
  <sheetData>
    <row r="1" spans="1:12" ht="23.25" x14ac:dyDescent="0.35">
      <c r="A1" s="128" t="s">
        <v>113</v>
      </c>
      <c r="B1" s="128"/>
      <c r="C1" s="128"/>
      <c r="D1" s="128"/>
      <c r="E1" s="128"/>
      <c r="F1" s="128"/>
      <c r="G1" s="128"/>
      <c r="H1" s="128"/>
      <c r="I1" s="128"/>
    </row>
    <row r="2" spans="1:12" x14ac:dyDescent="0.25">
      <c r="A2" s="81" t="s">
        <v>22</v>
      </c>
    </row>
    <row r="3" spans="1:12" ht="45" x14ac:dyDescent="0.25">
      <c r="A3" s="9" t="s">
        <v>2</v>
      </c>
      <c r="B3" s="50" t="s">
        <v>108</v>
      </c>
      <c r="C3" s="41" t="s">
        <v>109</v>
      </c>
      <c r="D3" s="41" t="s">
        <v>110</v>
      </c>
      <c r="E3" s="107"/>
      <c r="F3" s="102" t="s">
        <v>28</v>
      </c>
      <c r="G3" s="6" t="s">
        <v>29</v>
      </c>
      <c r="H3" s="4" t="s">
        <v>30</v>
      </c>
      <c r="I3" s="7" t="s">
        <v>31</v>
      </c>
    </row>
    <row r="4" spans="1:12" ht="24.95" customHeight="1" x14ac:dyDescent="0.25">
      <c r="A4" s="65" t="s">
        <v>32</v>
      </c>
      <c r="B4" s="46">
        <f>'International Students - OAK'!B4+'International Students - REID'!B4+'International Students - MOBILE'!B4</f>
        <v>728</v>
      </c>
      <c r="C4" s="47">
        <f>'International Students - OAK'!C4+'International Students - REID'!C4+'International Students - MOBILE'!C4</f>
        <v>208</v>
      </c>
      <c r="D4" s="47">
        <f>'International Students - OAK'!D4+'International Students - REID'!D4+'International Students - MOBILE'!D4</f>
        <v>195</v>
      </c>
      <c r="E4" s="47">
        <f>'International Students - OAK'!E4+'International Students - REID'!E4+'International Students - MOBILE'!E4</f>
        <v>0</v>
      </c>
      <c r="F4" s="48"/>
      <c r="G4" s="42"/>
      <c r="H4" s="42"/>
      <c r="I4" s="45">
        <f>SUM(G4:H4)</f>
        <v>0</v>
      </c>
      <c r="K4" s="1" t="s">
        <v>33</v>
      </c>
      <c r="L4" s="16">
        <v>566.5</v>
      </c>
    </row>
    <row r="5" spans="1:12" ht="24.95" customHeight="1" thickBot="1" x14ac:dyDescent="0.3">
      <c r="A5" s="69" t="s">
        <v>34</v>
      </c>
      <c r="B5" s="111">
        <f>'International Students - OAK'!B5+'International Students - REID'!B5+'International Students - MOBILE'!B5</f>
        <v>0</v>
      </c>
      <c r="C5" s="112">
        <f>'International Students - OAK'!C5+'International Students - REID'!C5+'International Students - MOBILE'!C5</f>
        <v>0</v>
      </c>
      <c r="D5" s="112">
        <f>'International Students - OAK'!D5+'International Students - REID'!D5+'International Students - MOBILE'!D5</f>
        <v>0</v>
      </c>
      <c r="E5" s="112">
        <f>'International Students - OAK'!E5+'International Students - REID'!E5+'International Students - MOBILE'!E5</f>
        <v>0</v>
      </c>
      <c r="F5" s="113">
        <f>'International Students - OAK'!F5+'International Students - REID'!F5+'International Students - MOBILE'!F5</f>
        <v>0</v>
      </c>
      <c r="G5" s="37">
        <f>SUM(B5:F5)</f>
        <v>0</v>
      </c>
      <c r="H5" s="40"/>
      <c r="I5" s="45">
        <f>SUM(G5:H5)</f>
        <v>0</v>
      </c>
      <c r="K5" s="1"/>
      <c r="L5" s="19"/>
    </row>
    <row r="6" spans="1:12" ht="24.95" customHeight="1" thickBot="1" x14ac:dyDescent="0.3">
      <c r="A6" s="91" t="s">
        <v>35</v>
      </c>
      <c r="B6" s="22">
        <f>SUM(B4:B5)</f>
        <v>728</v>
      </c>
      <c r="C6" s="53">
        <f>SUM(C4:C5)</f>
        <v>208</v>
      </c>
      <c r="D6" s="53">
        <f>SUM(D4:D5)</f>
        <v>195</v>
      </c>
      <c r="E6" s="53">
        <f>SUM(E4:E5)</f>
        <v>0</v>
      </c>
      <c r="F6" s="23">
        <f>SUM(F4:F5)</f>
        <v>0</v>
      </c>
      <c r="G6" s="21">
        <f>SUM(B6:F6)</f>
        <v>1131</v>
      </c>
      <c r="H6" s="67">
        <f>H4</f>
        <v>0</v>
      </c>
      <c r="I6" s="24">
        <f>SUM(G6:H6)</f>
        <v>1131</v>
      </c>
    </row>
    <row r="7" spans="1:12" ht="30" customHeight="1" x14ac:dyDescent="0.25"/>
    <row r="8" spans="1:12" ht="30" customHeight="1" x14ac:dyDescent="0.25"/>
    <row r="9" spans="1:12" ht="30" customHeight="1" x14ac:dyDescent="0.25"/>
  </sheetData>
  <mergeCells count="1">
    <mergeCell ref="A1:I1"/>
  </mergeCells>
  <hyperlinks>
    <hyperlink ref="A2" location="HOME!A1" display="HOME" xr:uid="{9A6777D5-ADA1-4F76-BDE4-0EBE99AAFFC6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88824E90EBD744AD2DF3952BFD540E" ma:contentTypeVersion="6" ma:contentTypeDescription="Create a new document." ma:contentTypeScope="" ma:versionID="e4908f9128e9ffddea74de61bbcb9b2a">
  <xsd:schema xmlns:xsd="http://www.w3.org/2001/XMLSchema" xmlns:xs="http://www.w3.org/2001/XMLSchema" xmlns:p="http://schemas.microsoft.com/office/2006/metadata/properties" xmlns:ns2="79caaf27-74da-4523-932f-0fe4dd250b38" xmlns:ns3="42fff9cf-50ab-45cc-a8e6-c12ea3cc115e" targetNamespace="http://schemas.microsoft.com/office/2006/metadata/properties" ma:root="true" ma:fieldsID="269cb01fd0353108c92ce92a278ce4db" ns2:_="" ns3:_="">
    <xsd:import namespace="79caaf27-74da-4523-932f-0fe4dd250b38"/>
    <xsd:import namespace="42fff9cf-50ab-45cc-a8e6-c12ea3cc11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caaf27-74da-4523-932f-0fe4dd250b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ff9cf-50ab-45cc-a8e6-c12ea3cc115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9AEC7A-6B29-4916-A04A-FFE298BB7D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caaf27-74da-4523-932f-0fe4dd250b38"/>
    <ds:schemaRef ds:uri="42fff9cf-50ab-45cc-a8e6-c12ea3cc11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1DFF35-4BF9-4D1A-B1AB-78CDB1B4D1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0412F2-E4DC-4EF5-B9F1-368080C96DE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HOME</vt:lpstr>
      <vt:lpstr>President of the Guild - OAK</vt:lpstr>
      <vt:lpstr>President of the Guild - REID</vt:lpstr>
      <vt:lpstr>President of the Guild - MOBILE</vt:lpstr>
      <vt:lpstr>President - OVERALL</vt:lpstr>
      <vt:lpstr>General Secretary - OAK</vt:lpstr>
      <vt:lpstr>General Secretary - REID</vt:lpstr>
      <vt:lpstr>General Secretary - MOBILE</vt:lpstr>
      <vt:lpstr>General Secretary - Overall</vt:lpstr>
      <vt:lpstr>Sports Representative - OAK</vt:lpstr>
      <vt:lpstr>Sports Representative - REID</vt:lpstr>
      <vt:lpstr>Sports Representative - MOBILE</vt:lpstr>
      <vt:lpstr>Sports Representative - Overall</vt:lpstr>
      <vt:lpstr>Pres. of Public Affairs - OAK</vt:lpstr>
      <vt:lpstr>Pres. of Public Affairs - REID</vt:lpstr>
      <vt:lpstr>Pres. of Public Affairs - MOBIL</vt:lpstr>
      <vt:lpstr>Pres. of Public Affairs - OVERA</vt:lpstr>
      <vt:lpstr>President of Societies - OAK</vt:lpstr>
      <vt:lpstr>President of Societies - REID</vt:lpstr>
      <vt:lpstr>President of Societies - MOBILE</vt:lpstr>
      <vt:lpstr>President of Societies - OVERAL</vt:lpstr>
      <vt:lpstr>Wellbeing Officer - OAK</vt:lpstr>
      <vt:lpstr>Wellbeing Officer - REID</vt:lpstr>
      <vt:lpstr>Wellbeing Officer - MOBILE</vt:lpstr>
      <vt:lpstr>Wellbeing Officer - Overall</vt:lpstr>
      <vt:lpstr>Women's Officer - OAK</vt:lpstr>
      <vt:lpstr>Women's Officer - REID</vt:lpstr>
      <vt:lpstr>Women's Officer - MOBILE</vt:lpstr>
      <vt:lpstr>Women's Officer - Overall</vt:lpstr>
      <vt:lpstr>Pres. of Education Coun - OAK</vt:lpstr>
      <vt:lpstr>Pres. of Education Coun - REID</vt:lpstr>
      <vt:lpstr>Pres. of Education Coun - MOBIL</vt:lpstr>
      <vt:lpstr>Pres. of Ed Coun - Overall</vt:lpstr>
      <vt:lpstr>Environment Officer - OAK</vt:lpstr>
      <vt:lpstr>Environment Officer - REID</vt:lpstr>
      <vt:lpstr>Environment Officer - MOBILE</vt:lpstr>
      <vt:lpstr>Environment Officer - Overall</vt:lpstr>
      <vt:lpstr>International Students - OAK</vt:lpstr>
      <vt:lpstr>International Students - REID</vt:lpstr>
      <vt:lpstr>International Students - MOBILE</vt:lpstr>
      <vt:lpstr>International Students- Overall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UWA Results spreadsheet 2023 WAEC</dc:title>
  <dc:subject/>
  <dc:creator>Katherine Williams</dc:creator>
  <cp:keywords/>
  <dc:description/>
  <cp:lastModifiedBy>Chloe Keller</cp:lastModifiedBy>
  <cp:revision/>
  <dcterms:created xsi:type="dcterms:W3CDTF">2021-09-23T04:59:08Z</dcterms:created>
  <dcterms:modified xsi:type="dcterms:W3CDTF">2025-05-06T06:29:02Z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0x0101008688824E90EBD744AD2DF3952BFD540E</vt:lpwstr>
  </property>
  <property fmtid="{D5CDD505-2E9C-101B-9397-08002B2CF9AE}" pid="3" name="Order">
    <vt:r8>16000</vt:r8>
  </property>
  <property fmtid="{D5CDD505-2E9C-101B-9397-08002B2CF9AE}" pid="4" name="_dlc_DocIdItemGuid">
    <vt:lpwstr>4d5acfb3-9efd-4ad5-a8bf-d80895821015</vt:lpwstr>
  </property>
</Properties>
</file>